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luomus-data3\monitoring\Petolintuseuranta_vanhaM-asema\Petolomakkeet_2015\Peto_b\"/>
    </mc:Choice>
  </mc:AlternateContent>
  <bookViews>
    <workbookView xWindow="0" yWindow="0" windowWidth="18990" windowHeight="7575"/>
  </bookViews>
  <sheets>
    <sheet name="Perustiedot ja pesäalustat" sheetId="1" r:id="rId1"/>
    <sheet name="Lajitiedot" sheetId="2" r:id="rId2"/>
    <sheet name="Tarkistus" sheetId="3" r:id="rId3"/>
  </sheets>
  <definedNames>
    <definedName name="_xlnm._FilterDatabase" localSheetId="0" hidden="1">'Perustiedot ja pesäalustat'!$A$2:$S$2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3" l="1"/>
  <c r="B4" i="3"/>
  <c r="B16" i="3" l="1"/>
  <c r="B15" i="3"/>
  <c r="C16" i="3" l="1"/>
  <c r="B18" i="3"/>
  <c r="B6" i="3"/>
  <c r="C6" i="3" s="1"/>
  <c r="B13" i="3"/>
  <c r="B12" i="3"/>
  <c r="B11" i="3"/>
  <c r="B9" i="3" l="1"/>
  <c r="B8" i="3"/>
  <c r="B7" i="3"/>
  <c r="C7" i="3" s="1"/>
  <c r="B10" i="3"/>
  <c r="B5" i="3"/>
  <c r="C15" i="3"/>
  <c r="G2" i="3" l="1"/>
  <c r="C18" i="3"/>
  <c r="B17" i="3"/>
  <c r="C17" i="3" s="1"/>
  <c r="E3" i="2" l="1"/>
  <c r="E4" i="2" s="1"/>
  <c r="E5" i="2" s="1"/>
  <c r="E6" i="2" s="1"/>
  <c r="E7" i="2" s="1"/>
  <c r="E8" i="2" s="1"/>
  <c r="E9" i="2" s="1"/>
  <c r="E10" i="2" s="1"/>
  <c r="E11" i="2" s="1"/>
  <c r="E12" i="2" s="1"/>
  <c r="E13" i="2" s="1"/>
  <c r="E14" i="2" s="1"/>
  <c r="E15" i="2" s="1"/>
  <c r="E16" i="2" s="1"/>
  <c r="E17" i="2" s="1"/>
  <c r="E18" i="2" s="1"/>
  <c r="E19" i="2" s="1"/>
  <c r="E20" i="2" s="1"/>
  <c r="E21" i="2" s="1"/>
  <c r="E22" i="2" s="1"/>
  <c r="E23" i="2" s="1"/>
  <c r="E24" i="2" s="1"/>
  <c r="E25" i="2" s="1"/>
  <c r="E26" i="2" s="1"/>
  <c r="E27" i="2" s="1"/>
  <c r="B3" i="2"/>
  <c r="B4" i="2" s="1"/>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A3" i="2"/>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D26" i="2" s="1"/>
  <c r="D27" i="2" s="1"/>
  <c r="C3" i="2"/>
  <c r="C4" i="2" s="1"/>
  <c r="C5" i="2" s="1"/>
  <c r="C6" i="2" s="1"/>
  <c r="C7" i="2" s="1"/>
  <c r="C8" i="2" s="1"/>
  <c r="C9" i="2" s="1"/>
  <c r="C10" i="2" s="1"/>
  <c r="C11" i="2" s="1"/>
  <c r="C12" i="2" s="1"/>
  <c r="C13" i="2" s="1"/>
  <c r="C14" i="2" s="1"/>
  <c r="C15" i="2" s="1"/>
  <c r="C16" i="2" s="1"/>
  <c r="C17" i="2" s="1"/>
  <c r="C18" i="2" s="1"/>
  <c r="C19" i="2" s="1"/>
  <c r="C20" i="2" s="1"/>
  <c r="C21" i="2" s="1"/>
  <c r="C22" i="2" s="1"/>
  <c r="C23" i="2" s="1"/>
  <c r="C24" i="2" s="1"/>
  <c r="C25" i="2" s="1"/>
  <c r="C26" i="2" s="1"/>
  <c r="C27" i="2" s="1"/>
</calcChain>
</file>

<file path=xl/comments1.xml><?xml version="1.0" encoding="utf-8"?>
<comments xmlns="http://schemas.openxmlformats.org/spreadsheetml/2006/main">
  <authors>
    <author>hmhannul</author>
  </authors>
  <commentList>
    <comment ref="B1" authorId="0" shapeId="0">
      <text>
        <r>
          <rPr>
            <b/>
            <sz val="9"/>
            <color indexed="81"/>
            <rFont val="Tahoma"/>
            <family val="2"/>
          </rPr>
          <t xml:space="preserve">hmhannul:
</t>
        </r>
        <r>
          <rPr>
            <sz val="9"/>
            <color indexed="81"/>
            <rFont val="Tahoma"/>
            <family val="2"/>
          </rPr>
          <t xml:space="preserve">Tallenna Perustiedot ja pesäalustatiedot riville 3.
</t>
        </r>
      </text>
    </comment>
    <comment ref="A2" authorId="0" shapeId="0">
      <text>
        <r>
          <rPr>
            <b/>
            <sz val="9"/>
            <color indexed="81"/>
            <rFont val="Tahoma"/>
            <family val="2"/>
          </rPr>
          <t>hmhannul:</t>
        </r>
        <r>
          <rPr>
            <sz val="9"/>
            <color indexed="81"/>
            <rFont val="Tahoma"/>
            <family val="2"/>
          </rPr>
          <t xml:space="preserve">
Esim. 2015</t>
        </r>
      </text>
    </comment>
    <comment ref="B2" authorId="0" shapeId="0">
      <text>
        <r>
          <rPr>
            <b/>
            <sz val="9"/>
            <color indexed="81"/>
            <rFont val="Tahoma"/>
            <family val="2"/>
          </rPr>
          <t>hmhannul:</t>
        </r>
        <r>
          <rPr>
            <sz val="9"/>
            <color indexed="81"/>
            <rFont val="Tahoma"/>
            <family val="2"/>
          </rPr>
          <t xml:space="preserve">
  1: Ahvenanmaa
11: Varsinais-Suomi, TLY
12: Satakunta, PLY &amp; RSLH
21: Länsi-Uusimaa, Tringa &amp; Hakki
22: Keski- ja Pohjois-Uusimaa, Apus
23: Itä-Uusimaa, PSLY
31: Kymenlaakso, KyLY
32: Etelä-Karjala, EKLY
41: Lounais-Häme, LHLH
42: Kanta-Häme, K-HLY
43: Päijät-Häme, P-HLY
44: Pirkanmaa, PiLY
46: Valkeakoski, VLH
51: Etelä-Savo, Oriolus
54: Pohjois-Savo, Kuikka
57: Pohjois-Karjala, PKLTY
61: Keski-Suomi, KSLY
71: Suomenselkä, SSLTY
72: Suupohja, SpLY &amp; OA
73: Merenkurkku, MLY &amp; OA
74: Keski-Pohjanmaa, KPLY
81: Pohjois-Pohjanmaa, PPLY &amp; Kuusamo
82: Kainuu, KLY
91: Kemi-Tornio, Xenus
92: Lappi, LLY
</t>
        </r>
      </text>
    </comment>
    <comment ref="C2" authorId="0" shapeId="0">
      <text>
        <r>
          <rPr>
            <b/>
            <sz val="9"/>
            <color indexed="81"/>
            <rFont val="Tahoma"/>
            <family val="2"/>
          </rPr>
          <t>hmhannul:</t>
        </r>
        <r>
          <rPr>
            <sz val="9"/>
            <color indexed="81"/>
            <rFont val="Tahoma"/>
            <family val="2"/>
          </rPr>
          <t xml:space="preserve">
Vapaaehtoinen, rengastajan tai havainnoijan määrittelemä aluekoodi omalle tutkimusalueelleen  tai sen osa-alueelle. Ilmoita korkeintaan kaksi kirjainta ja/tai numeroa, esim. AL, T1, 55.</t>
        </r>
      </text>
    </comment>
    <comment ref="D2" authorId="0" shapeId="0">
      <text>
        <r>
          <rPr>
            <b/>
            <sz val="9"/>
            <color indexed="81"/>
            <rFont val="Tahoma"/>
            <family val="2"/>
          </rPr>
          <t>hmhannul:</t>
        </r>
        <r>
          <rPr>
            <sz val="9"/>
            <color indexed="81"/>
            <rFont val="Tahoma"/>
            <family val="2"/>
          </rPr>
          <t xml:space="preserve">
Jos sinulla on tietoja vain yhdeltä BirdLife-alueelta, merkitse 1. Jos sinulla on tietoja usealta BirdLife-alueelta (tai samalta BirdLife-alueelta usealta tutkimusalueelta), kultakin alueelta  täytetään oma excel-tiedostonsa. Merkitse tähän 1 ensimmäiseen  excel-tiedostoon, 2 toiseen tiedostoon jne. BirdLife-alueille (tai tutkimusalueille) antamasi numerointijärjestyksen ei tarvitse olla sama eri vuosina. [Jos olet epävarma, jätä tyhjäksi.] </t>
        </r>
      </text>
    </comment>
    <comment ref="E2" authorId="0" shapeId="0">
      <text>
        <r>
          <rPr>
            <b/>
            <sz val="9"/>
            <color indexed="81"/>
            <rFont val="Tahoma"/>
            <family val="2"/>
          </rPr>
          <t>hmhannul:</t>
        </r>
        <r>
          <rPr>
            <sz val="9"/>
            <color indexed="81"/>
            <rFont val="Tahoma"/>
            <family val="2"/>
          </rPr>
          <t xml:space="preserve">
Luomuksen antama </t>
        </r>
        <r>
          <rPr>
            <b/>
            <sz val="9"/>
            <color indexed="81"/>
            <rFont val="Tahoma"/>
            <family val="2"/>
          </rPr>
          <t>rengastaja</t>
        </r>
        <r>
          <rPr>
            <sz val="9"/>
            <color indexed="81"/>
            <rFont val="Tahoma"/>
            <family val="2"/>
          </rPr>
          <t xml:space="preserve">- tai </t>
        </r>
        <r>
          <rPr>
            <b/>
            <sz val="9"/>
            <color indexed="81"/>
            <rFont val="Tahoma"/>
            <family val="2"/>
          </rPr>
          <t>havainnoijanumero.</t>
        </r>
        <r>
          <rPr>
            <sz val="9"/>
            <color indexed="81"/>
            <rFont val="Tahoma"/>
            <family val="2"/>
          </rPr>
          <t xml:space="preserve"> Jos useita rengastajia, ilmoita tässä vain yhden henkilön numero ja loput lisätiedoissa.
 </t>
        </r>
      </text>
    </comment>
    <comment ref="G2" authorId="0" shapeId="0">
      <text>
        <r>
          <rPr>
            <b/>
            <sz val="9"/>
            <color indexed="81"/>
            <rFont val="Tahoma"/>
            <family val="2"/>
          </rPr>
          <t>hmhannul:</t>
        </r>
        <r>
          <rPr>
            <sz val="9"/>
            <color indexed="81"/>
            <rFont val="Tahoma"/>
            <family val="2"/>
          </rPr>
          <t xml:space="preserve">
Tarkastettujen isojen petolintujen rakentamien pesien lukumäärä.</t>
        </r>
      </text>
    </comment>
    <comment ref="H2" authorId="0" shapeId="0">
      <text>
        <r>
          <rPr>
            <b/>
            <sz val="9"/>
            <color indexed="81"/>
            <rFont val="Tahoma"/>
            <family val="2"/>
          </rPr>
          <t>hmhannul:</t>
        </r>
        <r>
          <rPr>
            <sz val="9"/>
            <color indexed="81"/>
            <rFont val="Tahoma"/>
            <family val="2"/>
          </rPr>
          <t xml:space="preserve">
Tarkastettujen varislintujen tai oravan  rakentamien pienten  risupesien lukumäärä.</t>
        </r>
      </text>
    </comment>
    <comment ref="I2" authorId="0" shapeId="0">
      <text>
        <r>
          <rPr>
            <b/>
            <sz val="9"/>
            <color indexed="81"/>
            <rFont val="Tahoma"/>
            <family val="2"/>
          </rPr>
          <t>hmhannul:</t>
        </r>
        <r>
          <rPr>
            <sz val="9"/>
            <color indexed="81"/>
            <rFont val="Tahoma"/>
            <family val="2"/>
          </rPr>
          <t xml:space="preserve">
Tarkastettujen isoille haukoille (esim. kana-, hiiri- ja mehiläishaukka) tarkoitettujen tekopesien lukumäärä.</t>
        </r>
      </text>
    </comment>
    <comment ref="J2" authorId="0" shapeId="0">
      <text>
        <r>
          <rPr>
            <b/>
            <sz val="9"/>
            <color indexed="81"/>
            <rFont val="Tahoma"/>
            <family val="2"/>
          </rPr>
          <t>hmhannul:</t>
        </r>
        <r>
          <rPr>
            <sz val="9"/>
            <color indexed="81"/>
            <rFont val="Tahoma"/>
            <family val="2"/>
          </rPr>
          <t xml:space="preserve">
Tarkastettujen  tuulihaukan pönttöjen, nuolihaukan pesälaatikoiden ja muiden pienten tekopesien  lukumäärä.</t>
        </r>
      </text>
    </comment>
    <comment ref="K2" authorId="0" shapeId="0">
      <text>
        <r>
          <rPr>
            <b/>
            <sz val="9"/>
            <color indexed="81"/>
            <rFont val="Tahoma"/>
            <family val="2"/>
          </rPr>
          <t>hmhannul:</t>
        </r>
        <r>
          <rPr>
            <sz val="9"/>
            <color indexed="81"/>
            <rFont val="Tahoma"/>
            <family val="2"/>
          </rPr>
          <t xml:space="preserve">
Tarkastettujen viirupöllön kokoluokan pönttöjen  lukumäärä.</t>
        </r>
      </text>
    </comment>
    <comment ref="L2" authorId="0" shapeId="0">
      <text>
        <r>
          <rPr>
            <b/>
            <sz val="9"/>
            <color indexed="81"/>
            <rFont val="Tahoma"/>
            <family val="2"/>
          </rPr>
          <t>hmhannul:</t>
        </r>
        <r>
          <rPr>
            <sz val="9"/>
            <color indexed="81"/>
            <rFont val="Tahoma"/>
            <family val="2"/>
          </rPr>
          <t xml:space="preserve">
Tarkastettujen lehtopöllön kokoluokan pönttöjen lukumäärä.</t>
        </r>
      </text>
    </comment>
    <comment ref="M2" authorId="0" shapeId="0">
      <text>
        <r>
          <rPr>
            <b/>
            <sz val="9"/>
            <color indexed="81"/>
            <rFont val="Tahoma"/>
            <family val="2"/>
          </rPr>
          <t>hmhannul:</t>
        </r>
        <r>
          <rPr>
            <sz val="9"/>
            <color indexed="81"/>
            <rFont val="Tahoma"/>
            <family val="2"/>
          </rPr>
          <t xml:space="preserve">
Tarkastettujen helmipöllön kokoluokan pönttöjen lukumäärä.</t>
        </r>
      </text>
    </comment>
    <comment ref="N2" authorId="0" shapeId="0">
      <text>
        <r>
          <rPr>
            <b/>
            <sz val="9"/>
            <color indexed="81"/>
            <rFont val="Tahoma"/>
            <family val="2"/>
          </rPr>
          <t>hmhannul:</t>
        </r>
        <r>
          <rPr>
            <sz val="9"/>
            <color indexed="81"/>
            <rFont val="Tahoma"/>
            <family val="2"/>
          </rPr>
          <t xml:space="preserve">
Tarkastettujen varpuspöllölle tarkoitettujen pönttöjen lukumäärä. Jos ripustettu kaksi tai useampia pönttöjä lähekkäin, = ns. pönttöpaikka, ilmoitetaan tarkastettujen pönttöpaikkojen lukumäärä.</t>
        </r>
      </text>
    </comment>
    <comment ref="O2" authorId="0" shapeId="0">
      <text>
        <r>
          <rPr>
            <b/>
            <sz val="9"/>
            <color indexed="81"/>
            <rFont val="Tahoma"/>
            <family val="2"/>
          </rPr>
          <t>hmhannul:</t>
        </r>
        <r>
          <rPr>
            <sz val="9"/>
            <color indexed="81"/>
            <rFont val="Tahoma"/>
            <family val="2"/>
          </rPr>
          <t xml:space="preserve">
Tarkastettujen palokärjen kolojen, oksien tai rungon katkeamisen tuloksena syntyneiden onkaloiden ja savupiippumaisten syvennysten (esim. viirupöllön ja lapinpöllön pökkelöpesät) lukumäärä.</t>
        </r>
      </text>
    </comment>
    <comment ref="P2" authorId="0" shapeId="0">
      <text>
        <r>
          <rPr>
            <b/>
            <sz val="9"/>
            <color indexed="81"/>
            <rFont val="Tahoma"/>
            <family val="2"/>
          </rPr>
          <t>hmhannul:</t>
        </r>
        <r>
          <rPr>
            <sz val="9"/>
            <color indexed="81"/>
            <rFont val="Tahoma"/>
            <family val="2"/>
          </rPr>
          <t xml:space="preserve">
Tarkastettujen pienten,  varpuspöllön kokoluokan kolojen (etupäässä käpytikan tai pohjantikan tekemiä) lukumäärä.</t>
        </r>
      </text>
    </comment>
    <comment ref="Q2" authorId="0" shapeId="0">
      <text>
        <r>
          <rPr>
            <b/>
            <sz val="9"/>
            <color indexed="81"/>
            <rFont val="Tahoma"/>
            <family val="2"/>
          </rPr>
          <t>hmhannul:</t>
        </r>
        <r>
          <rPr>
            <sz val="9"/>
            <color indexed="81"/>
            <rFont val="Tahoma"/>
            <family val="2"/>
          </rPr>
          <t xml:space="preserve">
Tarkastettujen muiden pesätyyppien lukumäärä. Esimerkiksi telkänpöntöt, huuhkajan pesälaatikot, ladot, petolinnuille sopivat rakennusten onkalot jne. Tarkempi selvitys kohdassa Lisätietoja.
</t>
        </r>
      </text>
    </comment>
    <comment ref="R2" authorId="0" shapeId="0">
      <text>
        <r>
          <rPr>
            <b/>
            <sz val="9"/>
            <color indexed="81"/>
            <rFont val="Tahoma"/>
            <family val="2"/>
          </rPr>
          <t>hmhannul:</t>
        </r>
        <r>
          <rPr>
            <sz val="9"/>
            <color indexed="81"/>
            <rFont val="Tahoma"/>
            <family val="2"/>
          </rPr>
          <t xml:space="preserve">
Esim.: Muiden rengastaja- tai havainnoijanumerot, jos lomakkeella on ilmoitettu usean henkilön tietoja. 
Tietoja alueen myyrätilanteesta tai pesintävuodesta. Selvitys kohdassa "Muita" ilmoitetuista tarkastetuista pesäalustoista. Lisätietoja tutkimusalueesta (kunnat) tai pesintöjen  epäonnistumisista. </t>
        </r>
      </text>
    </comment>
  </commentList>
</comments>
</file>

<file path=xl/comments2.xml><?xml version="1.0" encoding="utf-8"?>
<comments xmlns="http://schemas.openxmlformats.org/spreadsheetml/2006/main">
  <authors>
    <author>hmhannul</author>
  </authors>
  <commentList>
    <comment ref="Z1" authorId="0" shapeId="0">
      <text>
        <r>
          <rPr>
            <b/>
            <sz val="9"/>
            <color indexed="81"/>
            <rFont val="Tahoma"/>
            <family val="2"/>
          </rPr>
          <t>hmhannul:</t>
        </r>
        <r>
          <rPr>
            <sz val="9"/>
            <color indexed="81"/>
            <rFont val="Tahoma"/>
            <family val="2"/>
          </rPr>
          <t xml:space="preserve">
Poikasmäärät ilmoitetaan "Varmasti munittuja pesiä" -sarakkeella ilmoitetuista pesistä. Merkitse sarakkeille  </t>
        </r>
        <r>
          <rPr>
            <u/>
            <sz val="9"/>
            <color indexed="81"/>
            <rFont val="Tahoma"/>
            <family val="2"/>
          </rPr>
          <t>0-11 poikasta</t>
        </r>
        <r>
          <rPr>
            <sz val="9"/>
            <color indexed="81"/>
            <rFont val="Tahoma"/>
            <family val="2"/>
          </rPr>
          <t xml:space="preserve"> vain niiden pesien lukumäärät, joiden poikasmäärät ovat  tarkkoja. Jos poikasmäärä jäi tuntemattomaksi tai epätarkaksi, merkitse pesä </t>
        </r>
        <r>
          <rPr>
            <u/>
            <sz val="9"/>
            <color indexed="81"/>
            <rFont val="Tahoma"/>
            <family val="2"/>
          </rPr>
          <t>?-sarakkeelle</t>
        </r>
        <r>
          <rPr>
            <sz val="9"/>
            <color indexed="81"/>
            <rFont val="Tahoma"/>
            <family val="2"/>
          </rPr>
          <t xml:space="preserve">. Sarakkeiden lukujen </t>
        </r>
        <r>
          <rPr>
            <b/>
            <sz val="9"/>
            <color indexed="81"/>
            <rFont val="Tahoma"/>
            <family val="2"/>
          </rPr>
          <t>summana</t>
        </r>
        <r>
          <rPr>
            <sz val="9"/>
            <color indexed="81"/>
            <rFont val="Tahoma"/>
            <family val="2"/>
          </rPr>
          <t xml:space="preserve">
saadaan sarakkeella "</t>
        </r>
        <r>
          <rPr>
            <b/>
            <sz val="9"/>
            <color indexed="81"/>
            <rFont val="Tahoma"/>
            <family val="2"/>
          </rPr>
          <t>Varmasti munittuja pesiä</t>
        </r>
        <r>
          <rPr>
            <sz val="9"/>
            <color indexed="81"/>
            <rFont val="Tahoma"/>
            <family val="2"/>
          </rPr>
          <t xml:space="preserve">" esiintyvä </t>
        </r>
        <r>
          <rPr>
            <b/>
            <sz val="9"/>
            <color indexed="81"/>
            <rFont val="Tahoma"/>
            <family val="2"/>
          </rPr>
          <t>luku.</t>
        </r>
        <r>
          <rPr>
            <sz val="9"/>
            <color indexed="81"/>
            <rFont val="Tahoma"/>
            <family val="2"/>
          </rPr>
          <t xml:space="preserve"> </t>
        </r>
        <r>
          <rPr>
            <u/>
            <sz val="9"/>
            <color indexed="81"/>
            <rFont val="Tahoma"/>
            <family val="2"/>
          </rPr>
          <t>Maastopoikueet</t>
        </r>
        <r>
          <rPr>
            <sz val="9"/>
            <color indexed="81"/>
            <rFont val="Tahoma"/>
            <family val="2"/>
          </rPr>
          <t xml:space="preserve">: Jos maastopoikueen pesä löytyi ja kaikki maastopoikaset on  suurella varmuudella havaittu, merkitse pesä sarakkeelle "Varmasti munittuja pesiä" ja ilmoita pesän tarkka poikasmäärä normaaliin tapaan. Jos maastopoikueen </t>
        </r>
        <r>
          <rPr>
            <i/>
            <sz val="9"/>
            <color indexed="81"/>
            <rFont val="Tahoma"/>
            <family val="2"/>
          </rPr>
          <t>pesää ei löytynyt</t>
        </r>
        <r>
          <rPr>
            <sz val="9"/>
            <color indexed="81"/>
            <rFont val="Tahoma"/>
            <family val="2"/>
          </rPr>
          <t>, merkitse poikue sarakkeelle "Maastopoikueita, ei pesälöytöä" ja  maastopoikueen poikasmäärää EI ilmoiteta (poikue voinut hajaantua laajalle).</t>
        </r>
      </text>
    </comment>
    <comment ref="A2" authorId="0" shapeId="0">
      <text>
        <r>
          <rPr>
            <b/>
            <sz val="9"/>
            <color indexed="81"/>
            <rFont val="Tahoma"/>
            <family val="2"/>
          </rPr>
          <t>hmhannul:</t>
        </r>
        <r>
          <rPr>
            <sz val="9"/>
            <color indexed="81"/>
            <rFont val="Tahoma"/>
            <family val="2"/>
          </rPr>
          <t xml:space="preserve">
Esim. 2015</t>
        </r>
      </text>
    </comment>
    <comment ref="B2" authorId="0" shapeId="0">
      <text>
        <r>
          <rPr>
            <b/>
            <sz val="9"/>
            <color indexed="81"/>
            <rFont val="Tahoma"/>
            <family val="2"/>
          </rPr>
          <t>hmhannul:</t>
        </r>
        <r>
          <rPr>
            <sz val="9"/>
            <color indexed="81"/>
            <rFont val="Tahoma"/>
            <family val="2"/>
          </rPr>
          <t xml:space="preserve">
1: Ahvenanmaa
11: Varsinais-Suomi, TLY
12: Satakunta, PLY &amp; RSLH
21: Länsi-Uusimaa, Tringa &amp; Hakki
22: Keski- ja Pohjois-Uusimaa, Apus
23: Itä-Uusimaa, PSLY
31: Kymenlaakso, KyLY
32: Etelä-Karjala, EKLY
41: Lounais-Häme, LHLH
42: Kanta-Häme, K-HLY
43: Päijät-Häme, P-HLY
44: Pirkanmaa, PiLY
46: Valkeakoski, VLH
51: Etelä-Savo, Oriolus
54: Pohjois-Savo, Kuikka
57: Pohjois-Karjala, PKLTY
61: Keski-Suomi, KSLY
71: Suomenselkä, SSLTY
72: Suupohja, SpLY &amp; OA
73: Merenkurkku, MLY &amp; OA
74: Keski-Pohjanmaa, KPLY
81: Pohjois-Pohjanmaa, PPLY &amp; Kuusamo
82: Kainuu, KLY
91: Kemi-Tornio, Xenus
92: Lappi, LLY
</t>
        </r>
      </text>
    </comment>
    <comment ref="C2" authorId="0" shapeId="0">
      <text>
        <r>
          <rPr>
            <b/>
            <sz val="9"/>
            <color indexed="81"/>
            <rFont val="Tahoma"/>
            <family val="2"/>
          </rPr>
          <t>hmhannul:</t>
        </r>
        <r>
          <rPr>
            <sz val="9"/>
            <color indexed="81"/>
            <rFont val="Tahoma"/>
            <family val="2"/>
          </rPr>
          <t xml:space="preserve">
Vapaaehtoinen, rengastajan määrittelemä alue. Tekstinä tai numeroina.</t>
        </r>
      </text>
    </comment>
    <comment ref="D2" authorId="0" shapeId="0">
      <text>
        <r>
          <rPr>
            <b/>
            <sz val="9"/>
            <color indexed="81"/>
            <rFont val="Tahoma"/>
            <family val="2"/>
          </rPr>
          <t>hmhannul:</t>
        </r>
        <r>
          <rPr>
            <sz val="9"/>
            <color indexed="81"/>
            <rFont val="Tahoma"/>
            <family val="2"/>
          </rPr>
          <t xml:space="preserve">
Jos sinulla on tietoja vain yhdeltä LYL-alueelta, merkitse 1. Jos sinulla on tietoja usealta LYL-alueelta (tai samalta LYL-alueelta usealta tutkimusalueelta), kultakin alueelta  täytetään oma excel-tiedostonsa. Merkitse tähän 1 ensimmäiseen  excel-tiedostoon, 2 toiseen tiedostoon jne. LYL-alueille (tai tutkimusalueille) antamasi numerointijärjestyksen ei tarvitse olla sama eri vuosina. [Jos olet epävarma, jätä tyhjäksi.]</t>
        </r>
      </text>
    </comment>
    <comment ref="E2" authorId="0" shapeId="0">
      <text>
        <r>
          <rPr>
            <b/>
            <sz val="9"/>
            <color indexed="81"/>
            <rFont val="Tahoma"/>
            <family val="2"/>
          </rPr>
          <t>hmhannul:</t>
        </r>
        <r>
          <rPr>
            <sz val="9"/>
            <color indexed="81"/>
            <rFont val="Tahoma"/>
            <family val="2"/>
          </rPr>
          <t xml:space="preserve">
Luomuksen antama </t>
        </r>
        <r>
          <rPr>
            <b/>
            <sz val="9"/>
            <color indexed="81"/>
            <rFont val="Tahoma"/>
            <family val="2"/>
          </rPr>
          <t>rengastaja</t>
        </r>
        <r>
          <rPr>
            <sz val="9"/>
            <color indexed="81"/>
            <rFont val="Tahoma"/>
            <family val="2"/>
          </rPr>
          <t xml:space="preserve">- tai </t>
        </r>
        <r>
          <rPr>
            <b/>
            <sz val="9"/>
            <color indexed="81"/>
            <rFont val="Tahoma"/>
            <family val="2"/>
          </rPr>
          <t>havainnoijanumero.</t>
        </r>
        <r>
          <rPr>
            <sz val="9"/>
            <color indexed="81"/>
            <rFont val="Tahoma"/>
            <family val="2"/>
          </rPr>
          <t xml:space="preserve"> Jos useita rengastajia, ilmoita tässä vain yhden henkilön numero ja loput lisätiedoissa.
 </t>
        </r>
      </text>
    </comment>
    <comment ref="G2" authorId="0" shapeId="0">
      <text>
        <r>
          <rPr>
            <b/>
            <sz val="9"/>
            <color indexed="81"/>
            <rFont val="Tahoma"/>
            <family val="2"/>
          </rPr>
          <t>hmhannul:</t>
        </r>
        <r>
          <rPr>
            <sz val="9"/>
            <color indexed="81"/>
            <rFont val="Tahoma"/>
            <family val="2"/>
          </rPr>
          <t xml:space="preserve">
Erityisseurantalajeista (HALALB, AQUCHR, PANHAL, FALRUS, FALPER) ei tarvitse ilmoittaa tietoja petolinturengastajan yhteenvetolomakkeella.</t>
        </r>
      </text>
    </comment>
    <comment ref="H2" authorId="0" shapeId="0">
      <text>
        <r>
          <rPr>
            <b/>
            <sz val="9"/>
            <color indexed="81"/>
            <rFont val="Tahoma"/>
            <family val="2"/>
          </rPr>
          <t>hmhannul:</t>
        </r>
        <r>
          <rPr>
            <sz val="9"/>
            <color indexed="81"/>
            <rFont val="Tahoma"/>
            <family val="2"/>
          </rPr>
          <t xml:space="preserve">
Ilmoitetaan havainnoinnin aktiivisuus erikseen kunkin ilmoitettavan lajin osalta:
</t>
        </r>
        <r>
          <rPr>
            <b/>
            <sz val="9"/>
            <color indexed="81"/>
            <rFont val="Tahoma"/>
            <family val="2"/>
          </rPr>
          <t>A</t>
        </r>
        <r>
          <rPr>
            <sz val="9"/>
            <color indexed="81"/>
            <rFont val="Tahoma"/>
            <family val="2"/>
          </rPr>
          <t xml:space="preserve">: tarkastettu kaikki tiedossa olevat ja kaikki potentiaaliset lajille soveltuvat pesäpaikat
</t>
        </r>
        <r>
          <rPr>
            <b/>
            <sz val="9"/>
            <color indexed="81"/>
            <rFont val="Tahoma"/>
            <family val="2"/>
          </rPr>
          <t>B</t>
        </r>
        <r>
          <rPr>
            <sz val="9"/>
            <color indexed="81"/>
            <rFont val="Tahoma"/>
            <family val="2"/>
          </rPr>
          <t xml:space="preserve">: tarkastettu kaikki tiedossa olevat pesäpaikat sekä joitakin mahdollisia uusia paikkoja
</t>
        </r>
        <r>
          <rPr>
            <b/>
            <sz val="9"/>
            <color indexed="81"/>
            <rFont val="Tahoma"/>
            <family val="2"/>
          </rPr>
          <t>C</t>
        </r>
        <r>
          <rPr>
            <sz val="9"/>
            <color indexed="81"/>
            <rFont val="Tahoma"/>
            <family val="2"/>
          </rPr>
          <t xml:space="preserve">: tarkastettu kaikki tiedossa olevat pesäpaikat
</t>
        </r>
        <r>
          <rPr>
            <b/>
            <sz val="9"/>
            <color indexed="81"/>
            <rFont val="Tahoma"/>
            <family val="2"/>
          </rPr>
          <t>D</t>
        </r>
        <r>
          <rPr>
            <sz val="9"/>
            <color indexed="81"/>
            <rFont val="Tahoma"/>
            <family val="2"/>
          </rPr>
          <t xml:space="preserve">: joitakin tiedossa olevia pesäpaikkoja jäänyt tarkastamatta
</t>
        </r>
        <r>
          <rPr>
            <b/>
            <sz val="9"/>
            <color indexed="81"/>
            <rFont val="Tahoma"/>
            <family val="2"/>
          </rPr>
          <t>E</t>
        </r>
        <r>
          <rPr>
            <sz val="9"/>
            <color indexed="81"/>
            <rFont val="Tahoma"/>
            <family val="2"/>
          </rPr>
          <t>: pesäpaikkojen tarkastus on perustunut satunnaisiin pesälöytöihin</t>
        </r>
      </text>
    </comment>
    <comment ref="I2" authorId="0" shapeId="0">
      <text>
        <r>
          <rPr>
            <b/>
            <sz val="9"/>
            <color indexed="81"/>
            <rFont val="Tahoma"/>
            <family val="2"/>
          </rPr>
          <t>hmhannul:</t>
        </r>
        <r>
          <rPr>
            <sz val="9"/>
            <color indexed="81"/>
            <rFont val="Tahoma"/>
            <family val="2"/>
          </rPr>
          <t xml:space="preserve">
Niiden tarkastettujen yhä asumiskelpoisten
elinpiirien lukumäärä, joilta on joko kuluvan tai neljän edeltävän vuoden aikana löydetty asuttu pesä tai poikue tai todettu koiraan ja naaraan yhteissoidinta tai toisen sukupuolen soidinta vähintään kahtena päivänä tai löydetty pitkäaikaisen oleskelun merkkejä. Tällä tiedolla pyritään mittaamaan tehdyn työn
määrää. </t>
        </r>
        <r>
          <rPr>
            <b/>
            <sz val="9"/>
            <color indexed="81"/>
            <rFont val="Tahoma"/>
            <family val="2"/>
          </rPr>
          <t>Luku yhtä suuri tai suurempi kuin sarakkeiden J-M summa</t>
        </r>
        <r>
          <rPr>
            <sz val="9"/>
            <color indexed="81"/>
            <rFont val="Tahoma"/>
            <family val="2"/>
          </rPr>
          <t xml:space="preserve"> (varmasti munitut pesät + maastopoikueet + ei-munitut pesät + asutut muut reviirit).</t>
        </r>
      </text>
    </comment>
    <comment ref="J2" authorId="0" shapeId="0">
      <text>
        <r>
          <rPr>
            <b/>
            <sz val="9"/>
            <color indexed="81"/>
            <rFont val="Tahoma"/>
            <family val="2"/>
          </rPr>
          <t>hmhannul:</t>
        </r>
        <r>
          <rPr>
            <sz val="9"/>
            <color indexed="81"/>
            <rFont val="Tahoma"/>
            <family val="2"/>
          </rPr>
          <t xml:space="preserve">
Niiden reviirien* lukumäärä, joilta on löydetty muna- tai
poikas</t>
        </r>
        <r>
          <rPr>
            <b/>
            <sz val="9"/>
            <color indexed="81"/>
            <rFont val="Tahoma"/>
            <family val="2"/>
          </rPr>
          <t>pesä</t>
        </r>
        <r>
          <rPr>
            <sz val="9"/>
            <color indexed="81"/>
            <rFont val="Tahoma"/>
            <family val="2"/>
          </rPr>
          <t xml:space="preserve">. Tähän merkitään myös maastopoikueet, joiden pesä ON löytynyt. (poikasmääräjakaumiin
nämä maastopoikueet merkitään ?-sarakkeeseen). </t>
        </r>
        <r>
          <rPr>
            <b/>
            <sz val="9"/>
            <color indexed="81"/>
            <rFont val="Tahoma"/>
            <family val="2"/>
          </rPr>
          <t>Ilmoita</t>
        </r>
        <r>
          <rPr>
            <sz val="9"/>
            <color indexed="81"/>
            <rFont val="Tahoma"/>
            <family val="2"/>
          </rPr>
          <t xml:space="preserve"> </t>
        </r>
        <r>
          <rPr>
            <b/>
            <sz val="9"/>
            <color indexed="81"/>
            <rFont val="Tahoma"/>
            <family val="2"/>
          </rPr>
          <t>poikasmääräsarakkeilla</t>
        </r>
        <r>
          <rPr>
            <sz val="9"/>
            <color indexed="81"/>
            <rFont val="Tahoma"/>
            <family val="2"/>
          </rPr>
          <t xml:space="preserve"> (?, 0p, 1p,..., 11p) </t>
        </r>
        <r>
          <rPr>
            <b/>
            <sz val="9"/>
            <color indexed="81"/>
            <rFont val="Tahoma"/>
            <family val="2"/>
          </rPr>
          <t>yhtä monta pesää</t>
        </r>
        <r>
          <rPr>
            <sz val="9"/>
            <color indexed="81"/>
            <rFont val="Tahoma"/>
            <family val="2"/>
          </rPr>
          <t xml:space="preserve"> kuin tällä sarakkeella. Jos munapesän kohtalo tai pesän tarkka poikasmäärä jäi tuntemattomaksi, merkitse pesä  poikasmäärissä ?-sarakkeelle.
* uusintapesinnän tapauksessa reviiriltä ilmoitetaan tieto pesästä, jossa pesintä eteni pisimmälle.</t>
        </r>
      </text>
    </comment>
    <comment ref="K2" authorId="0" shapeId="0">
      <text>
        <r>
          <rPr>
            <b/>
            <sz val="9"/>
            <color indexed="81"/>
            <rFont val="Tahoma"/>
            <family val="2"/>
          </rPr>
          <t>hmhannul:</t>
        </r>
        <r>
          <rPr>
            <sz val="9"/>
            <color indexed="81"/>
            <rFont val="Tahoma"/>
            <family val="2"/>
          </rPr>
          <t xml:space="preserve">
Niiden poikueiden lukumäärä, jotka ovat löytyneet
vasta maastopoikasvaiheessa ja joiden pesää ei löydetty. Näiden maastopoikueiden poikuekokoja EI 
ilmoiteta poikasmääräsarakkeilla (?, 0p, 1p,..., 11p).</t>
        </r>
      </text>
    </comment>
    <comment ref="L2" authorId="0" shapeId="0">
      <text>
        <r>
          <rPr>
            <b/>
            <sz val="9"/>
            <color indexed="81"/>
            <rFont val="Tahoma"/>
            <family val="2"/>
          </rPr>
          <t>hmhannul:</t>
        </r>
        <r>
          <rPr>
            <sz val="9"/>
            <color indexed="81"/>
            <rFont val="Tahoma"/>
            <family val="2"/>
          </rPr>
          <t xml:space="preserve">
Niiden reviirien lukumäärä, jotka ovat
asuttuja, mutta joilla melko varmasti ei ole munittu. Reviirillä on tavallisesti yksi tai useampia koristeltuja
pesiä.</t>
        </r>
      </text>
    </comment>
    <comment ref="M2" authorId="0" shapeId="0">
      <text>
        <r>
          <rPr>
            <b/>
            <sz val="9"/>
            <color indexed="81"/>
            <rFont val="Tahoma"/>
            <family val="2"/>
          </rPr>
          <t>hmhannul:</t>
        </r>
        <r>
          <rPr>
            <sz val="9"/>
            <color indexed="81"/>
            <rFont val="Tahoma"/>
            <family val="2"/>
          </rPr>
          <t xml:space="preserve">
Niiden asuttujen reviirien lukumäärä, joilta ei ole
löytynyt lainkaan asuttua pesää, tai ei tiedetä, onko löydettyyn pesään munittu vai ei.</t>
        </r>
      </text>
    </comment>
    <comment ref="N2" authorId="0" shapeId="0">
      <text>
        <r>
          <rPr>
            <b/>
            <sz val="9"/>
            <color indexed="81"/>
            <rFont val="Tahoma"/>
            <family val="2"/>
          </rPr>
          <t>hmhannul:</t>
        </r>
        <r>
          <rPr>
            <sz val="9"/>
            <color indexed="81"/>
            <rFont val="Tahoma"/>
            <family val="2"/>
          </rPr>
          <t xml:space="preserve">
Pesien lukumäärä, joissa lopullinen munamäärä = 1.</t>
        </r>
      </text>
    </comment>
    <comment ref="Z2" authorId="0" shapeId="0">
      <text>
        <r>
          <rPr>
            <b/>
            <sz val="9"/>
            <color indexed="81"/>
            <rFont val="Tahoma"/>
            <family val="2"/>
          </rPr>
          <t>hmhannul:</t>
        </r>
        <r>
          <rPr>
            <sz val="9"/>
            <color indexed="81"/>
            <rFont val="Tahoma"/>
            <family val="2"/>
          </rPr>
          <t xml:space="preserve">
Niiden munittujen pesien lukumäärä (sarakkeelta "Varmasti munittuja pesiä"), joiden myöhemmästä kohtalosta ei ole tietoa tai joiden poikasmäärä jäi epätarkaksi.</t>
        </r>
      </text>
    </comment>
    <comment ref="AA2" authorId="0" shapeId="0">
      <text>
        <r>
          <rPr>
            <b/>
            <sz val="9"/>
            <color indexed="81"/>
            <rFont val="Tahoma"/>
            <family val="2"/>
          </rPr>
          <t>hmhannul:</t>
        </r>
        <r>
          <rPr>
            <sz val="9"/>
            <color indexed="81"/>
            <rFont val="Tahoma"/>
            <family val="2"/>
          </rPr>
          <t xml:space="preserve">
Niiden munittujen pesien lukumäärä (sarakkeelta "Varmasti munittuja pesiä"), jotka tuhoutuivat ennen rengastusikäisiä poikasia.</t>
        </r>
      </text>
    </comment>
    <comment ref="AB2" authorId="0" shapeId="0">
      <text>
        <r>
          <rPr>
            <b/>
            <sz val="9"/>
            <color indexed="81"/>
            <rFont val="Tahoma"/>
            <family val="2"/>
          </rPr>
          <t>hmhannul:</t>
        </r>
        <r>
          <rPr>
            <sz val="9"/>
            <color indexed="81"/>
            <rFont val="Tahoma"/>
            <family val="2"/>
          </rPr>
          <t xml:space="preserve">
Niiden munittujen pesien lukumäärä (sarakkeelta "Varmasti munittuja pesiä"), joissa tarkka poikasmäärä = 1.</t>
        </r>
      </text>
    </comment>
    <comment ref="G27" authorId="0" shapeId="0">
      <text>
        <r>
          <rPr>
            <b/>
            <sz val="9"/>
            <color indexed="81"/>
            <rFont val="Tahoma"/>
            <family val="2"/>
          </rPr>
          <t>hmhannul:</t>
        </r>
        <r>
          <rPr>
            <sz val="9"/>
            <color indexed="81"/>
            <rFont val="Tahoma"/>
            <family val="2"/>
          </rPr>
          <t xml:space="preserve">
Nykyään Bubsca, mutta käytetään vanhaa lyhennettä, jotta tiedot yhteneväisiä aiemman  aineiston kanssa.</t>
        </r>
      </text>
    </comment>
  </commentList>
</comments>
</file>

<file path=xl/sharedStrings.xml><?xml version="1.0" encoding="utf-8"?>
<sst xmlns="http://schemas.openxmlformats.org/spreadsheetml/2006/main" count="109" uniqueCount="101">
  <si>
    <t>Muita</t>
  </si>
  <si>
    <t>Vuosi</t>
  </si>
  <si>
    <t>Tutk.alue</t>
  </si>
  <si>
    <t>Lomakenumero</t>
  </si>
  <si>
    <t>Rengastajanumero</t>
  </si>
  <si>
    <t>Isot risupesät</t>
  </si>
  <si>
    <t>Varislintujen ja oravan pesät</t>
  </si>
  <si>
    <t>Pienet tekopesät pikkuhaukoille</t>
  </si>
  <si>
    <t>Viirupöllön pöntöt</t>
  </si>
  <si>
    <t>Lehtopöllön pöntöt</t>
  </si>
  <si>
    <t>Helmipöllön pöntöt</t>
  </si>
  <si>
    <t>Varpuspöllön pöntöt</t>
  </si>
  <si>
    <t>Isot luonnonkolot</t>
  </si>
  <si>
    <t>Tikankolot</t>
  </si>
  <si>
    <t>Lisätietoja</t>
  </si>
  <si>
    <t>Isot tekopesät haukoille</t>
  </si>
  <si>
    <t>ÄLÄ MUUTA_1-kortti</t>
  </si>
  <si>
    <t>PERUSTIEDOT</t>
  </si>
  <si>
    <t>TARKASTETTUJEN PETOLINNUILLE SOVELTUVIEN PESÄALUSTOJEN MÄÄRÄT. Ilmoita määrät, jotka voisivat olla samanaikaisesti asuttuja (saman reviirin vaihtopesät = 1 paikka).</t>
  </si>
  <si>
    <t>ÄLÄ MUUTA_rivi</t>
  </si>
  <si>
    <t>ÄLÄ MUUTA_2-kortti</t>
  </si>
  <si>
    <t>Laji</t>
  </si>
  <si>
    <t>Hav_teho</t>
  </si>
  <si>
    <t>Tarkastettuja reviirejä yht</t>
  </si>
  <si>
    <t>Maastopoikueita, ei pesälöytöä</t>
  </si>
  <si>
    <t>LOPULLISTEN MUNAMÄÄRIEN JAKAUMA</t>
  </si>
  <si>
    <t>PERAPI</t>
  </si>
  <si>
    <t>ACCGEN</t>
  </si>
  <si>
    <t>ACCNIS</t>
  </si>
  <si>
    <t>BUTBUT</t>
  </si>
  <si>
    <t>BUTLAG</t>
  </si>
  <si>
    <t>CIRCYA</t>
  </si>
  <si>
    <t>CIRAER</t>
  </si>
  <si>
    <t>FALSUB</t>
  </si>
  <si>
    <t>FALCOL</t>
  </si>
  <si>
    <t>FALTIN</t>
  </si>
  <si>
    <t>BUBBUB</t>
  </si>
  <si>
    <t>SURULU</t>
  </si>
  <si>
    <t>GLAPAS</t>
  </si>
  <si>
    <t>STRALU</t>
  </si>
  <si>
    <t>STRURA</t>
  </si>
  <si>
    <t>STRNEB</t>
  </si>
  <si>
    <t>ASIOTU</t>
  </si>
  <si>
    <t>ASIFLA</t>
  </si>
  <si>
    <t>AEGFUN</t>
  </si>
  <si>
    <t>Varmasti munittuja pesiä</t>
  </si>
  <si>
    <t>Ei munittuja pesiä, asuttu reviiri</t>
  </si>
  <si>
    <t>CIRPYG</t>
  </si>
  <si>
    <t>CIRMAC</t>
  </si>
  <si>
    <t>FALVES</t>
  </si>
  <si>
    <t>MILMIG</t>
  </si>
  <si>
    <t>AQUCLA</t>
  </si>
  <si>
    <t>Asuttuja reviirejä, ei pesälöytöä / ei varmuutta muninnasta pesässä</t>
  </si>
  <si>
    <t>1 muna</t>
  </si>
  <si>
    <t>2 munaa</t>
  </si>
  <si>
    <t>3 munaa</t>
  </si>
  <si>
    <t>4 munaa</t>
  </si>
  <si>
    <t>5 munaa</t>
  </si>
  <si>
    <t>6 munaa</t>
  </si>
  <si>
    <t>7 munaa</t>
  </si>
  <si>
    <t>8 munaa</t>
  </si>
  <si>
    <t>9 munaa</t>
  </si>
  <si>
    <t>10 munaa</t>
  </si>
  <si>
    <t>11 munaa</t>
  </si>
  <si>
    <t>12 munaa</t>
  </si>
  <si>
    <t>11 poikasta</t>
  </si>
  <si>
    <t>? - ei tietoa tarkasta poikasmäärästä tai munitun pesän kohtalosta</t>
  </si>
  <si>
    <t>TUHO, 0 poikasta</t>
  </si>
  <si>
    <t>1 poikanen</t>
  </si>
  <si>
    <t>2 poikasta</t>
  </si>
  <si>
    <t>3 poikasta</t>
  </si>
  <si>
    <t>4 poikasta</t>
  </si>
  <si>
    <t>5 poikasta</t>
  </si>
  <si>
    <t>6 poikasta</t>
  </si>
  <si>
    <t>7 poikasta</t>
  </si>
  <si>
    <t>8 poikasta</t>
  </si>
  <si>
    <t>9 poikasta</t>
  </si>
  <si>
    <t>10 poikasta</t>
  </si>
  <si>
    <r>
      <t xml:space="preserve">RENGASTUSIKÄISTEN POIKUEIDEN POIKASMÄÄRIEN JAKAUMA; </t>
    </r>
    <r>
      <rPr>
        <b/>
        <sz val="11"/>
        <color rgb="FFFF0000"/>
        <rFont val="Calibri"/>
        <family val="2"/>
        <scheme val="minor"/>
      </rPr>
      <t>lue ohje</t>
    </r>
    <r>
      <rPr>
        <sz val="11"/>
        <color theme="1"/>
        <rFont val="Calibri"/>
        <family val="2"/>
        <scheme val="minor"/>
      </rPr>
      <t xml:space="preserve"> sarakkeen Z rivin 1 kommenttikentästä</t>
    </r>
  </si>
  <si>
    <t>LAJITIEDOT: täytä lajeilta, joista sinulla on tietoja. Jätä muut rivit tyhjiksi.</t>
  </si>
  <si>
    <t>Välilehti "Lajitiedot"</t>
  </si>
  <si>
    <t>Tarkastettuja reviirejä</t>
  </si>
  <si>
    <t>NYCSCA</t>
  </si>
  <si>
    <t>Pesyekoon pesäsummat</t>
  </si>
  <si>
    <t>Poikuekoon pesäsummat</t>
  </si>
  <si>
    <t>Selite</t>
  </si>
  <si>
    <t>Pesäalustamäärät, Falsub+ Falcol+Asiotu</t>
  </si>
  <si>
    <t>Tarkistus</t>
  </si>
  <si>
    <t>Pesäalustamäärät, Faltin</t>
  </si>
  <si>
    <t>Pesäalustamäärä, Surulu</t>
  </si>
  <si>
    <t>Havainnointiteho</t>
  </si>
  <si>
    <t>Pesäalustamäärät, Perapi+ Accgen+Butbut+Strneb+ Milmig+Aqucla (+Butlag)</t>
  </si>
  <si>
    <r>
      <rPr>
        <b/>
        <sz val="11"/>
        <color theme="1"/>
        <rFont val="Calibri"/>
        <family val="2"/>
        <scheme val="minor"/>
      </rPr>
      <t>TARKISTA</t>
    </r>
    <r>
      <rPr>
        <sz val="11"/>
        <color theme="1"/>
        <rFont val="Calibri"/>
        <family val="2"/>
        <scheme val="minor"/>
      </rPr>
      <t xml:space="preserve">, että Tarkistus-sarakkeen kaikissa keltaisissa kohdissa lukee </t>
    </r>
    <r>
      <rPr>
        <b/>
        <sz val="11"/>
        <color theme="1"/>
        <rFont val="Calibri"/>
        <family val="2"/>
        <scheme val="minor"/>
      </rPr>
      <t>OK</t>
    </r>
    <r>
      <rPr>
        <sz val="11"/>
        <color theme="1"/>
        <rFont val="Calibri"/>
        <family val="2"/>
        <scheme val="minor"/>
      </rPr>
      <t>. Tee tarvittaessa korjaukset ja tarkista tämä välilehti uudelleen. Tallenna lomake lopuksi ennen lähettämistä.</t>
    </r>
  </si>
  <si>
    <r>
      <rPr>
        <b/>
        <sz val="11"/>
        <color theme="1"/>
        <rFont val="Calibri"/>
        <family val="2"/>
        <scheme val="minor"/>
      </rPr>
      <t>Korjaa</t>
    </r>
    <r>
      <rPr>
        <sz val="11"/>
        <color theme="1"/>
        <rFont val="Calibri"/>
        <family val="2"/>
        <scheme val="minor"/>
      </rPr>
      <t xml:space="preserve"> ao. tiedot </t>
    </r>
    <r>
      <rPr>
        <b/>
        <sz val="11"/>
        <color theme="1"/>
        <rFont val="Calibri"/>
        <family val="2"/>
        <scheme val="minor"/>
      </rPr>
      <t>Perustiedot-lehdelle</t>
    </r>
    <r>
      <rPr>
        <sz val="11"/>
        <color theme="1"/>
        <rFont val="Calibri"/>
        <family val="2"/>
        <scheme val="minor"/>
      </rPr>
      <t xml:space="preserve"> (kopioituvat tähän)</t>
    </r>
  </si>
  <si>
    <t>Välilehti "Perustiedot ja pesäalustat"</t>
  </si>
  <si>
    <t>Pesäalustamäärät, Glapas</t>
  </si>
  <si>
    <t>Pesäalustamäärät, Stralu</t>
  </si>
  <si>
    <t>Pesäalustamäärät, Strura</t>
  </si>
  <si>
    <t>Pesäalustamäärät, Aegfun</t>
  </si>
  <si>
    <t>BirdLife-alueen_numero</t>
  </si>
  <si>
    <t>BirdLife-alue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</si>
</sst>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9"/>
      <color indexed="81"/>
      <name val="Tahoma"/>
      <family val="2"/>
    </font>
    <font>
      <b/>
      <sz val="9"/>
      <color indexed="81"/>
      <name val="Tahoma"/>
      <family val="2"/>
    </font>
    <font>
      <u/>
      <sz val="9"/>
      <color indexed="81"/>
      <name val="Tahoma"/>
      <family val="2"/>
    </font>
    <font>
      <i/>
      <sz val="9"/>
      <color indexed="81"/>
      <name val="Tahoma"/>
      <family val="2"/>
    </font>
    <font>
      <b/>
      <sz val="11"/>
      <color rgb="FFFF0000"/>
      <name val="Calibri"/>
      <family val="2"/>
      <scheme val="minor"/>
    </font>
    <font>
      <b/>
      <sz val="11"/>
      <color theme="1"/>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2"/>
        <bgColor indexed="64"/>
      </patternFill>
    </fill>
    <fill>
      <patternFill patternType="solid">
        <fgColor theme="7" tint="0.39997558519241921"/>
        <bgColor indexed="64"/>
      </patternFill>
    </fill>
    <fill>
      <patternFill patternType="solid">
        <fgColor theme="7" tint="0.79998168889431442"/>
        <bgColor indexed="64"/>
      </patternFill>
    </fill>
  </fills>
  <borders count="5">
    <border>
      <left/>
      <right/>
      <top/>
      <bottom/>
      <diagonal/>
    </border>
    <border>
      <left style="medium">
        <color auto="1"/>
      </left>
      <right/>
      <top/>
      <bottom/>
      <diagonal/>
    </border>
    <border>
      <left style="mediumDashed">
        <color auto="1"/>
      </left>
      <right/>
      <top/>
      <bottom/>
      <diagonal/>
    </border>
    <border>
      <left style="mediumDashDot">
        <color auto="1"/>
      </left>
      <right/>
      <top/>
      <bottom/>
      <diagonal/>
    </border>
    <border>
      <left/>
      <right style="medium">
        <color auto="1"/>
      </right>
      <top/>
      <bottom/>
      <diagonal/>
    </border>
  </borders>
  <cellStyleXfs count="1">
    <xf numFmtId="0" fontId="0" fillId="0" borderId="0"/>
  </cellStyleXfs>
  <cellXfs count="34">
    <xf numFmtId="0" fontId="0" fillId="0" borderId="0" xfId="0"/>
    <xf numFmtId="0" fontId="0" fillId="0" borderId="0" xfId="0" applyNumberFormat="1" applyFill="1"/>
    <xf numFmtId="0" fontId="0" fillId="2" borderId="0" xfId="0" applyFill="1"/>
    <xf numFmtId="0" fontId="0" fillId="3" borderId="0" xfId="0" applyFill="1"/>
    <xf numFmtId="0" fontId="0" fillId="0" borderId="1" xfId="0" applyBorder="1"/>
    <xf numFmtId="0" fontId="0" fillId="0" borderId="1" xfId="0" applyNumberFormat="1" applyFill="1" applyBorder="1"/>
    <xf numFmtId="0" fontId="0" fillId="0" borderId="1" xfId="0" applyBorder="1" applyAlignment="1">
      <alignment horizontal="left"/>
    </xf>
    <xf numFmtId="0" fontId="0" fillId="0" borderId="0" xfId="0" applyBorder="1" applyAlignment="1">
      <alignment horizontal="left"/>
    </xf>
    <xf numFmtId="0" fontId="0" fillId="3" borderId="0" xfId="0" applyNumberFormat="1" applyFill="1"/>
    <xf numFmtId="0" fontId="0" fillId="4" borderId="0" xfId="0" applyNumberFormat="1" applyFill="1"/>
    <xf numFmtId="0" fontId="0" fillId="5" borderId="0" xfId="0" applyNumberFormat="1" applyFill="1"/>
    <xf numFmtId="0" fontId="0" fillId="5" borderId="0" xfId="0" applyFill="1"/>
    <xf numFmtId="0" fontId="0" fillId="0" borderId="2" xfId="0" applyBorder="1"/>
    <xf numFmtId="0" fontId="0" fillId="5" borderId="2" xfId="0" applyNumberFormat="1" applyFill="1" applyBorder="1"/>
    <xf numFmtId="0" fontId="0" fillId="0" borderId="0" xfId="0" applyFill="1"/>
    <xf numFmtId="0" fontId="0" fillId="0" borderId="3" xfId="0" applyBorder="1"/>
    <xf numFmtId="0" fontId="0" fillId="4" borderId="3" xfId="0" applyNumberFormat="1" applyFill="1" applyBorder="1"/>
    <xf numFmtId="0" fontId="0" fillId="0" borderId="3" xfId="0" applyFill="1" applyBorder="1"/>
    <xf numFmtId="0" fontId="0" fillId="4" borderId="1" xfId="0" applyFont="1" applyFill="1" applyBorder="1"/>
    <xf numFmtId="0" fontId="0" fillId="0" borderId="4" xfId="0" applyFill="1" applyBorder="1" applyAlignment="1">
      <alignment wrapText="1"/>
    </xf>
    <xf numFmtId="0" fontId="0" fillId="6" borderId="0" xfId="0" applyFill="1"/>
    <xf numFmtId="0" fontId="0" fillId="7" borderId="0" xfId="0" applyFill="1"/>
    <xf numFmtId="0" fontId="6" fillId="0" borderId="0" xfId="0" applyFont="1" applyFill="1"/>
    <xf numFmtId="0" fontId="0" fillId="0" borderId="0" xfId="0" applyAlignment="1">
      <alignment vertical="top" wrapText="1"/>
    </xf>
    <xf numFmtId="0" fontId="0" fillId="8" borderId="1" xfId="0" applyFill="1" applyBorder="1"/>
    <xf numFmtId="0" fontId="0" fillId="8" borderId="0" xfId="0" applyFill="1"/>
    <xf numFmtId="0" fontId="0" fillId="8" borderId="0" xfId="0" applyNumberFormat="1" applyFill="1"/>
    <xf numFmtId="0" fontId="0" fillId="0" borderId="0" xfId="0" applyFill="1" applyAlignment="1">
      <alignment vertical="top" wrapText="1"/>
    </xf>
    <xf numFmtId="0" fontId="0" fillId="6" borderId="0" xfId="0" applyFill="1" applyAlignment="1"/>
    <xf numFmtId="0" fontId="0" fillId="9" borderId="0" xfId="0" applyFill="1"/>
    <xf numFmtId="0" fontId="0" fillId="2" borderId="0" xfId="0" applyFill="1" applyAlignment="1">
      <alignment wrapText="1"/>
    </xf>
    <xf numFmtId="0" fontId="0" fillId="2" borderId="0" xfId="0" applyFill="1" applyAlignment="1">
      <alignment horizontal="left" wrapText="1"/>
    </xf>
    <xf numFmtId="0" fontId="0" fillId="0" borderId="0" xfId="0" applyAlignment="1">
      <alignment horizontal="center" vertical="center" wrapText="1"/>
    </xf>
    <xf numFmtId="0" fontId="0" fillId="0" borderId="0" xfId="0"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
  <sheetViews>
    <sheetView tabSelected="1" workbookViewId="0">
      <pane ySplit="2" topLeftCell="A3" activePane="bottomLeft" state="frozen"/>
      <selection pane="bottomLeft" activeCell="A3" sqref="A3"/>
    </sheetView>
  </sheetViews>
  <sheetFormatPr defaultRowHeight="15" x14ac:dyDescent="0.25"/>
  <cols>
    <col min="1" max="1" width="7.42578125" customWidth="1"/>
    <col min="2" max="2" width="23.85546875" customWidth="1"/>
    <col min="3" max="3" width="10" customWidth="1"/>
    <col min="4" max="4" width="14.5703125" customWidth="1"/>
    <col min="5" max="5" width="17.5703125" customWidth="1"/>
    <col min="6" max="6" width="11.42578125" hidden="1" customWidth="1"/>
    <col min="7" max="7" width="13.7109375" bestFit="1" customWidth="1"/>
    <col min="8" max="8" width="26" customWidth="1"/>
    <col min="9" max="9" width="13.7109375" customWidth="1"/>
    <col min="10" max="10" width="16" customWidth="1"/>
    <col min="11" max="11" width="17.7109375" bestFit="1" customWidth="1"/>
    <col min="12" max="12" width="18.42578125" bestFit="1" customWidth="1"/>
    <col min="13" max="13" width="18.7109375" bestFit="1" customWidth="1"/>
    <col min="14" max="14" width="19.5703125" bestFit="1" customWidth="1"/>
    <col min="15" max="15" width="16.85546875" bestFit="1" customWidth="1"/>
    <col min="16" max="16" width="10.28515625" bestFit="1" customWidth="1"/>
    <col min="17" max="17" width="9.28515625" customWidth="1"/>
    <col min="18" max="18" width="33.7109375" customWidth="1"/>
    <col min="19" max="19" width="17.85546875" hidden="1" customWidth="1"/>
  </cols>
  <sheetData>
    <row r="1" spans="1:19" x14ac:dyDescent="0.25">
      <c r="A1" t="s">
        <v>17</v>
      </c>
      <c r="G1" s="6" t="s">
        <v>18</v>
      </c>
      <c r="H1" s="7"/>
      <c r="I1" s="7"/>
      <c r="J1" s="7"/>
    </row>
    <row r="2" spans="1:19" x14ac:dyDescent="0.25">
      <c r="A2" s="2" t="s">
        <v>1</v>
      </c>
      <c r="B2" s="2" t="s">
        <v>99</v>
      </c>
      <c r="C2" s="2" t="s">
        <v>2</v>
      </c>
      <c r="D2" s="2" t="s">
        <v>3</v>
      </c>
      <c r="E2" s="2" t="s">
        <v>4</v>
      </c>
      <c r="F2" s="3" t="s">
        <v>19</v>
      </c>
      <c r="G2" s="5" t="s">
        <v>5</v>
      </c>
      <c r="H2" s="1" t="s">
        <v>6</v>
      </c>
      <c r="I2" s="1" t="s">
        <v>15</v>
      </c>
      <c r="J2" s="1" t="s">
        <v>7</v>
      </c>
      <c r="K2" s="1" t="s">
        <v>8</v>
      </c>
      <c r="L2" s="1" t="s">
        <v>9</v>
      </c>
      <c r="M2" s="1" t="s">
        <v>10</v>
      </c>
      <c r="N2" s="1" t="s">
        <v>11</v>
      </c>
      <c r="O2" s="1" t="s">
        <v>12</v>
      </c>
      <c r="P2" s="1" t="s">
        <v>13</v>
      </c>
      <c r="Q2" s="1" t="s">
        <v>0</v>
      </c>
      <c r="R2" s="1" t="s">
        <v>14</v>
      </c>
      <c r="S2" s="3" t="s">
        <v>16</v>
      </c>
    </row>
    <row r="3" spans="1:19" x14ac:dyDescent="0.25">
      <c r="F3">
        <v>1</v>
      </c>
      <c r="G3" s="4"/>
      <c r="S3">
        <v>1</v>
      </c>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27"/>
  <sheetViews>
    <sheetView topLeftCell="G1" workbookViewId="0">
      <selection activeCell="H3" sqref="H3"/>
    </sheetView>
  </sheetViews>
  <sheetFormatPr defaultRowHeight="15" x14ac:dyDescent="0.25"/>
  <cols>
    <col min="1" max="1" width="7.7109375" hidden="1" customWidth="1"/>
    <col min="2" max="2" width="5.140625" hidden="1" customWidth="1"/>
    <col min="3" max="3" width="2.85546875" hidden="1" customWidth="1"/>
    <col min="4" max="4" width="2.140625" hidden="1" customWidth="1"/>
    <col min="5" max="5" width="8.7109375" hidden="1" customWidth="1"/>
    <col min="6" max="6" width="3.140625" hidden="1" customWidth="1"/>
    <col min="9" max="9" width="20" customWidth="1"/>
    <col min="10" max="10" width="17.42578125" customWidth="1"/>
    <col min="11" max="11" width="28.7109375" customWidth="1"/>
    <col min="12" max="12" width="11.7109375" customWidth="1"/>
    <col min="13" max="13" width="16.140625" customWidth="1"/>
    <col min="14" max="22" width="9.140625" customWidth="1"/>
    <col min="23" max="23" width="9.28515625" customWidth="1"/>
    <col min="24" max="25" width="9.140625" customWidth="1"/>
    <col min="26" max="26" width="10.85546875" customWidth="1"/>
    <col min="27" max="27" width="9.140625" customWidth="1"/>
    <col min="28" max="28" width="10.7109375" bestFit="1" customWidth="1"/>
    <col min="29" max="36" width="9.85546875" bestFit="1" customWidth="1"/>
    <col min="37" max="38" width="10.85546875" bestFit="1" customWidth="1"/>
    <col min="39" max="39" width="0" hidden="1" customWidth="1"/>
  </cols>
  <sheetData>
    <row r="1" spans="1:39" ht="28.5" customHeight="1" x14ac:dyDescent="0.25">
      <c r="A1" s="31" t="s">
        <v>93</v>
      </c>
      <c r="B1" s="31"/>
      <c r="C1" s="31"/>
      <c r="D1" s="31"/>
      <c r="E1" s="31"/>
      <c r="F1" s="19"/>
      <c r="G1" s="4" t="s">
        <v>79</v>
      </c>
      <c r="N1" s="12" t="s">
        <v>25</v>
      </c>
      <c r="W1" s="14"/>
      <c r="Z1" s="17" t="s">
        <v>78</v>
      </c>
      <c r="AE1" s="14"/>
      <c r="AF1" s="14"/>
      <c r="AG1" s="14"/>
    </row>
    <row r="2" spans="1:39" x14ac:dyDescent="0.25">
      <c r="A2" s="2" t="s">
        <v>1</v>
      </c>
      <c r="B2" s="2" t="s">
        <v>99</v>
      </c>
      <c r="C2" s="2" t="s">
        <v>2</v>
      </c>
      <c r="D2" s="2" t="s">
        <v>3</v>
      </c>
      <c r="E2" s="2" t="s">
        <v>4</v>
      </c>
      <c r="F2" s="3" t="s">
        <v>19</v>
      </c>
      <c r="G2" s="24" t="s">
        <v>21</v>
      </c>
      <c r="H2" s="25" t="s">
        <v>22</v>
      </c>
      <c r="I2" s="26" t="s">
        <v>23</v>
      </c>
      <c r="J2" s="26" t="s">
        <v>45</v>
      </c>
      <c r="K2" s="26" t="s">
        <v>24</v>
      </c>
      <c r="L2" s="26" t="s">
        <v>46</v>
      </c>
      <c r="M2" s="26" t="s">
        <v>52</v>
      </c>
      <c r="N2" s="13" t="s">
        <v>53</v>
      </c>
      <c r="O2" s="10" t="s">
        <v>54</v>
      </c>
      <c r="P2" s="10" t="s">
        <v>55</v>
      </c>
      <c r="Q2" s="10" t="s">
        <v>56</v>
      </c>
      <c r="R2" s="10" t="s">
        <v>57</v>
      </c>
      <c r="S2" s="10" t="s">
        <v>58</v>
      </c>
      <c r="T2" s="10" t="s">
        <v>59</v>
      </c>
      <c r="U2" s="10" t="s">
        <v>60</v>
      </c>
      <c r="V2" s="11" t="s">
        <v>61</v>
      </c>
      <c r="W2" s="11" t="s">
        <v>62</v>
      </c>
      <c r="X2" s="11" t="s">
        <v>63</v>
      </c>
      <c r="Y2" s="11" t="s">
        <v>64</v>
      </c>
      <c r="Z2" s="16" t="s">
        <v>66</v>
      </c>
      <c r="AA2" s="9" t="s">
        <v>67</v>
      </c>
      <c r="AB2" s="9" t="s">
        <v>68</v>
      </c>
      <c r="AC2" s="9" t="s">
        <v>69</v>
      </c>
      <c r="AD2" s="9" t="s">
        <v>70</v>
      </c>
      <c r="AE2" s="9" t="s">
        <v>71</v>
      </c>
      <c r="AF2" s="9" t="s">
        <v>72</v>
      </c>
      <c r="AG2" s="9" t="s">
        <v>73</v>
      </c>
      <c r="AH2" s="9" t="s">
        <v>74</v>
      </c>
      <c r="AI2" s="9" t="s">
        <v>75</v>
      </c>
      <c r="AJ2" s="9" t="s">
        <v>76</v>
      </c>
      <c r="AK2" s="9" t="s">
        <v>77</v>
      </c>
      <c r="AL2" s="9" t="s">
        <v>65</v>
      </c>
      <c r="AM2" s="8" t="s">
        <v>20</v>
      </c>
    </row>
    <row r="3" spans="1:39" x14ac:dyDescent="0.25">
      <c r="A3" t="str">
        <f>IF('Perustiedot ja pesäalustat'!A3="","",'Perustiedot ja pesäalustat'!A3)</f>
        <v/>
      </c>
      <c r="B3" t="str">
        <f>IF('Perustiedot ja pesäalustat'!B3="","",'Perustiedot ja pesäalustat'!B3)</f>
        <v/>
      </c>
      <c r="C3" t="str">
        <f>IF('Perustiedot ja pesäalustat'!C3="","",'Perustiedot ja pesäalustat'!C3)</f>
        <v/>
      </c>
      <c r="D3" t="str">
        <f>IF('Perustiedot ja pesäalustat'!D3="","",'Perustiedot ja pesäalustat'!D3)</f>
        <v/>
      </c>
      <c r="E3" t="str">
        <f>IF('Perustiedot ja pesäalustat'!E3="","",'Perustiedot ja pesäalustat'!E3)</f>
        <v/>
      </c>
      <c r="F3">
        <v>2</v>
      </c>
      <c r="G3" s="4" t="s">
        <v>26</v>
      </c>
      <c r="N3" s="12"/>
      <c r="Z3" s="15"/>
    </row>
    <row r="4" spans="1:39" x14ac:dyDescent="0.25">
      <c r="A4" t="str">
        <f>A3</f>
        <v/>
      </c>
      <c r="B4" t="str">
        <f>B3</f>
        <v/>
      </c>
      <c r="C4" t="str">
        <f>C3</f>
        <v/>
      </c>
      <c r="D4" t="str">
        <f>D3</f>
        <v/>
      </c>
      <c r="E4" t="str">
        <f>E3</f>
        <v/>
      </c>
      <c r="F4">
        <v>3</v>
      </c>
      <c r="G4" s="4" t="s">
        <v>27</v>
      </c>
      <c r="N4" s="12"/>
      <c r="Z4" s="15"/>
    </row>
    <row r="5" spans="1:39" x14ac:dyDescent="0.25">
      <c r="A5" t="str">
        <f t="shared" ref="A5:A27" si="0">A4</f>
        <v/>
      </c>
      <c r="B5" t="str">
        <f t="shared" ref="B5:B27" si="1">B4</f>
        <v/>
      </c>
      <c r="C5" t="str">
        <f t="shared" ref="C5:C27" si="2">C4</f>
        <v/>
      </c>
      <c r="D5" t="str">
        <f t="shared" ref="D5:D27" si="3">D4</f>
        <v/>
      </c>
      <c r="E5" t="str">
        <f t="shared" ref="E5:E27" si="4">E4</f>
        <v/>
      </c>
      <c r="F5">
        <v>4</v>
      </c>
      <c r="G5" s="4" t="s">
        <v>28</v>
      </c>
      <c r="N5" s="12"/>
      <c r="Z5" s="15"/>
    </row>
    <row r="6" spans="1:39" x14ac:dyDescent="0.25">
      <c r="A6" t="str">
        <f t="shared" si="0"/>
        <v/>
      </c>
      <c r="B6" t="str">
        <f t="shared" si="1"/>
        <v/>
      </c>
      <c r="C6" t="str">
        <f t="shared" si="2"/>
        <v/>
      </c>
      <c r="D6" t="str">
        <f t="shared" si="3"/>
        <v/>
      </c>
      <c r="E6" t="str">
        <f t="shared" si="4"/>
        <v/>
      </c>
      <c r="F6">
        <v>5</v>
      </c>
      <c r="G6" s="4" t="s">
        <v>29</v>
      </c>
      <c r="N6" s="12"/>
      <c r="Z6" s="15"/>
    </row>
    <row r="7" spans="1:39" x14ac:dyDescent="0.25">
      <c r="A7" t="str">
        <f t="shared" si="0"/>
        <v/>
      </c>
      <c r="B7" t="str">
        <f t="shared" si="1"/>
        <v/>
      </c>
      <c r="C7" t="str">
        <f t="shared" si="2"/>
        <v/>
      </c>
      <c r="D7" t="str">
        <f t="shared" si="3"/>
        <v/>
      </c>
      <c r="E7" t="str">
        <f t="shared" si="4"/>
        <v/>
      </c>
      <c r="F7">
        <v>6</v>
      </c>
      <c r="G7" s="4" t="s">
        <v>30</v>
      </c>
      <c r="N7" s="12"/>
      <c r="Z7" s="15"/>
    </row>
    <row r="8" spans="1:39" x14ac:dyDescent="0.25">
      <c r="A8" t="str">
        <f t="shared" si="0"/>
        <v/>
      </c>
      <c r="B8" t="str">
        <f t="shared" si="1"/>
        <v/>
      </c>
      <c r="C8" t="str">
        <f t="shared" si="2"/>
        <v/>
      </c>
      <c r="D8" t="str">
        <f t="shared" si="3"/>
        <v/>
      </c>
      <c r="E8" t="str">
        <f t="shared" si="4"/>
        <v/>
      </c>
      <c r="F8">
        <v>7</v>
      </c>
      <c r="G8" s="4" t="s">
        <v>31</v>
      </c>
      <c r="N8" s="12"/>
      <c r="Z8" s="15"/>
    </row>
    <row r="9" spans="1:39" x14ac:dyDescent="0.25">
      <c r="A9" t="str">
        <f t="shared" si="0"/>
        <v/>
      </c>
      <c r="B9" t="str">
        <f t="shared" si="1"/>
        <v/>
      </c>
      <c r="C9" t="str">
        <f t="shared" si="2"/>
        <v/>
      </c>
      <c r="D9" t="str">
        <f t="shared" si="3"/>
        <v/>
      </c>
      <c r="E9" t="str">
        <f t="shared" si="4"/>
        <v/>
      </c>
      <c r="F9">
        <v>8</v>
      </c>
      <c r="G9" s="4" t="s">
        <v>32</v>
      </c>
      <c r="N9" s="12"/>
      <c r="Z9" s="15"/>
    </row>
    <row r="10" spans="1:39" x14ac:dyDescent="0.25">
      <c r="A10" t="str">
        <f t="shared" si="0"/>
        <v/>
      </c>
      <c r="B10" t="str">
        <f t="shared" si="1"/>
        <v/>
      </c>
      <c r="C10" t="str">
        <f t="shared" si="2"/>
        <v/>
      </c>
      <c r="D10" t="str">
        <f t="shared" si="3"/>
        <v/>
      </c>
      <c r="E10" t="str">
        <f t="shared" si="4"/>
        <v/>
      </c>
      <c r="F10">
        <v>9</v>
      </c>
      <c r="G10" s="4" t="s">
        <v>33</v>
      </c>
      <c r="N10" s="12"/>
      <c r="Z10" s="15"/>
    </row>
    <row r="11" spans="1:39" x14ac:dyDescent="0.25">
      <c r="A11" t="str">
        <f t="shared" si="0"/>
        <v/>
      </c>
      <c r="B11" t="str">
        <f t="shared" si="1"/>
        <v/>
      </c>
      <c r="C11" t="str">
        <f t="shared" si="2"/>
        <v/>
      </c>
      <c r="D11" t="str">
        <f t="shared" si="3"/>
        <v/>
      </c>
      <c r="E11" t="str">
        <f t="shared" si="4"/>
        <v/>
      </c>
      <c r="F11">
        <v>10</v>
      </c>
      <c r="G11" s="4" t="s">
        <v>34</v>
      </c>
      <c r="N11" s="12"/>
      <c r="Z11" s="15"/>
    </row>
    <row r="12" spans="1:39" x14ac:dyDescent="0.25">
      <c r="A12" t="str">
        <f t="shared" si="0"/>
        <v/>
      </c>
      <c r="B12" t="str">
        <f t="shared" si="1"/>
        <v/>
      </c>
      <c r="C12" t="str">
        <f t="shared" si="2"/>
        <v/>
      </c>
      <c r="D12" t="str">
        <f t="shared" si="3"/>
        <v/>
      </c>
      <c r="E12" t="str">
        <f t="shared" si="4"/>
        <v/>
      </c>
      <c r="F12">
        <v>11</v>
      </c>
      <c r="G12" s="4" t="s">
        <v>35</v>
      </c>
      <c r="N12" s="12"/>
      <c r="Z12" s="15"/>
    </row>
    <row r="13" spans="1:39" x14ac:dyDescent="0.25">
      <c r="A13" t="str">
        <f t="shared" si="0"/>
        <v/>
      </c>
      <c r="B13" t="str">
        <f t="shared" si="1"/>
        <v/>
      </c>
      <c r="C13" t="str">
        <f t="shared" si="2"/>
        <v/>
      </c>
      <c r="D13" t="str">
        <f t="shared" si="3"/>
        <v/>
      </c>
      <c r="E13" t="str">
        <f t="shared" si="4"/>
        <v/>
      </c>
      <c r="F13">
        <v>12</v>
      </c>
      <c r="G13" s="4" t="s">
        <v>36</v>
      </c>
      <c r="N13" s="12"/>
      <c r="Z13" s="15"/>
    </row>
    <row r="14" spans="1:39" x14ac:dyDescent="0.25">
      <c r="A14" t="str">
        <f t="shared" si="0"/>
        <v/>
      </c>
      <c r="B14" t="str">
        <f t="shared" si="1"/>
        <v/>
      </c>
      <c r="C14" t="str">
        <f t="shared" si="2"/>
        <v/>
      </c>
      <c r="D14" t="str">
        <f t="shared" si="3"/>
        <v/>
      </c>
      <c r="E14" t="str">
        <f t="shared" si="4"/>
        <v/>
      </c>
      <c r="F14">
        <v>13</v>
      </c>
      <c r="G14" s="4" t="s">
        <v>37</v>
      </c>
      <c r="N14" s="12"/>
      <c r="Z14" s="15"/>
    </row>
    <row r="15" spans="1:39" x14ac:dyDescent="0.25">
      <c r="A15" t="str">
        <f t="shared" si="0"/>
        <v/>
      </c>
      <c r="B15" t="str">
        <f t="shared" si="1"/>
        <v/>
      </c>
      <c r="C15" t="str">
        <f t="shared" si="2"/>
        <v/>
      </c>
      <c r="D15" t="str">
        <f t="shared" si="3"/>
        <v/>
      </c>
      <c r="E15" t="str">
        <f t="shared" si="4"/>
        <v/>
      </c>
      <c r="F15">
        <v>14</v>
      </c>
      <c r="G15" s="4" t="s">
        <v>38</v>
      </c>
      <c r="N15" s="12"/>
      <c r="Z15" s="15"/>
    </row>
    <row r="16" spans="1:39" x14ac:dyDescent="0.25">
      <c r="A16" t="str">
        <f t="shared" si="0"/>
        <v/>
      </c>
      <c r="B16" t="str">
        <f t="shared" si="1"/>
        <v/>
      </c>
      <c r="C16" t="str">
        <f t="shared" si="2"/>
        <v/>
      </c>
      <c r="D16" t="str">
        <f t="shared" si="3"/>
        <v/>
      </c>
      <c r="E16" t="str">
        <f t="shared" si="4"/>
        <v/>
      </c>
      <c r="F16">
        <v>15</v>
      </c>
      <c r="G16" s="4" t="s">
        <v>39</v>
      </c>
      <c r="N16" s="12"/>
      <c r="Z16" s="15"/>
    </row>
    <row r="17" spans="1:26" x14ac:dyDescent="0.25">
      <c r="A17" t="str">
        <f t="shared" si="0"/>
        <v/>
      </c>
      <c r="B17" t="str">
        <f t="shared" si="1"/>
        <v/>
      </c>
      <c r="C17" t="str">
        <f t="shared" si="2"/>
        <v/>
      </c>
      <c r="D17" t="str">
        <f t="shared" si="3"/>
        <v/>
      </c>
      <c r="E17" t="str">
        <f t="shared" si="4"/>
        <v/>
      </c>
      <c r="F17">
        <v>16</v>
      </c>
      <c r="G17" s="4" t="s">
        <v>40</v>
      </c>
      <c r="N17" s="12"/>
      <c r="Z17" s="15"/>
    </row>
    <row r="18" spans="1:26" x14ac:dyDescent="0.25">
      <c r="A18" t="str">
        <f t="shared" si="0"/>
        <v/>
      </c>
      <c r="B18" t="str">
        <f t="shared" si="1"/>
        <v/>
      </c>
      <c r="C18" t="str">
        <f t="shared" si="2"/>
        <v/>
      </c>
      <c r="D18" t="str">
        <f t="shared" si="3"/>
        <v/>
      </c>
      <c r="E18" t="str">
        <f t="shared" si="4"/>
        <v/>
      </c>
      <c r="F18">
        <v>17</v>
      </c>
      <c r="G18" s="4" t="s">
        <v>41</v>
      </c>
      <c r="N18" s="12"/>
      <c r="Z18" s="15"/>
    </row>
    <row r="19" spans="1:26" x14ac:dyDescent="0.25">
      <c r="A19" t="str">
        <f t="shared" si="0"/>
        <v/>
      </c>
      <c r="B19" t="str">
        <f t="shared" si="1"/>
        <v/>
      </c>
      <c r="C19" t="str">
        <f t="shared" si="2"/>
        <v/>
      </c>
      <c r="D19" t="str">
        <f t="shared" si="3"/>
        <v/>
      </c>
      <c r="E19" t="str">
        <f t="shared" si="4"/>
        <v/>
      </c>
      <c r="F19">
        <v>18</v>
      </c>
      <c r="G19" s="4" t="s">
        <v>42</v>
      </c>
      <c r="N19" s="12"/>
      <c r="Z19" s="15"/>
    </row>
    <row r="20" spans="1:26" x14ac:dyDescent="0.25">
      <c r="A20" t="str">
        <f t="shared" si="0"/>
        <v/>
      </c>
      <c r="B20" t="str">
        <f t="shared" si="1"/>
        <v/>
      </c>
      <c r="C20" t="str">
        <f t="shared" si="2"/>
        <v/>
      </c>
      <c r="D20" t="str">
        <f t="shared" si="3"/>
        <v/>
      </c>
      <c r="E20" t="str">
        <f t="shared" si="4"/>
        <v/>
      </c>
      <c r="F20">
        <v>19</v>
      </c>
      <c r="G20" s="4" t="s">
        <v>43</v>
      </c>
      <c r="N20" s="12"/>
      <c r="Z20" s="15"/>
    </row>
    <row r="21" spans="1:26" x14ac:dyDescent="0.25">
      <c r="A21" t="str">
        <f t="shared" si="0"/>
        <v/>
      </c>
      <c r="B21" t="str">
        <f t="shared" si="1"/>
        <v/>
      </c>
      <c r="C21" t="str">
        <f t="shared" si="2"/>
        <v/>
      </c>
      <c r="D21" t="str">
        <f t="shared" si="3"/>
        <v/>
      </c>
      <c r="E21" t="str">
        <f t="shared" si="4"/>
        <v/>
      </c>
      <c r="F21">
        <v>20</v>
      </c>
      <c r="G21" s="4" t="s">
        <v>44</v>
      </c>
      <c r="N21" s="12"/>
      <c r="Z21" s="15"/>
    </row>
    <row r="22" spans="1:26" x14ac:dyDescent="0.25">
      <c r="A22" t="str">
        <f t="shared" si="0"/>
        <v/>
      </c>
      <c r="B22" t="str">
        <f t="shared" si="1"/>
        <v/>
      </c>
      <c r="C22" t="str">
        <f t="shared" si="2"/>
        <v/>
      </c>
      <c r="D22" t="str">
        <f t="shared" si="3"/>
        <v/>
      </c>
      <c r="E22" t="str">
        <f t="shared" si="4"/>
        <v/>
      </c>
      <c r="F22">
        <v>21</v>
      </c>
      <c r="G22" s="18" t="s">
        <v>50</v>
      </c>
      <c r="N22" s="12"/>
      <c r="Z22" s="15"/>
    </row>
    <row r="23" spans="1:26" x14ac:dyDescent="0.25">
      <c r="A23" t="str">
        <f t="shared" si="0"/>
        <v/>
      </c>
      <c r="B23" t="str">
        <f t="shared" si="1"/>
        <v/>
      </c>
      <c r="C23" t="str">
        <f t="shared" si="2"/>
        <v/>
      </c>
      <c r="D23" t="str">
        <f t="shared" si="3"/>
        <v/>
      </c>
      <c r="E23" t="str">
        <f t="shared" si="4"/>
        <v/>
      </c>
      <c r="F23">
        <v>22</v>
      </c>
      <c r="G23" s="18" t="s">
        <v>48</v>
      </c>
      <c r="N23" s="12"/>
      <c r="Z23" s="15"/>
    </row>
    <row r="24" spans="1:26" x14ac:dyDescent="0.25">
      <c r="A24" t="str">
        <f t="shared" si="0"/>
        <v/>
      </c>
      <c r="B24" t="str">
        <f t="shared" si="1"/>
        <v/>
      </c>
      <c r="C24" t="str">
        <f t="shared" si="2"/>
        <v/>
      </c>
      <c r="D24" t="str">
        <f t="shared" si="3"/>
        <v/>
      </c>
      <c r="E24" t="str">
        <f t="shared" si="4"/>
        <v/>
      </c>
      <c r="F24">
        <v>23</v>
      </c>
      <c r="G24" s="18" t="s">
        <v>47</v>
      </c>
      <c r="N24" s="12"/>
      <c r="Z24" s="15"/>
    </row>
    <row r="25" spans="1:26" x14ac:dyDescent="0.25">
      <c r="A25" t="str">
        <f t="shared" si="0"/>
        <v/>
      </c>
      <c r="B25" t="str">
        <f t="shared" si="1"/>
        <v/>
      </c>
      <c r="C25" t="str">
        <f t="shared" si="2"/>
        <v/>
      </c>
      <c r="D25" t="str">
        <f t="shared" si="3"/>
        <v/>
      </c>
      <c r="E25" t="str">
        <f t="shared" si="4"/>
        <v/>
      </c>
      <c r="F25">
        <v>24</v>
      </c>
      <c r="G25" s="18" t="s">
        <v>51</v>
      </c>
      <c r="N25" s="12"/>
      <c r="Z25" s="15"/>
    </row>
    <row r="26" spans="1:26" x14ac:dyDescent="0.25">
      <c r="A26" t="str">
        <f t="shared" si="0"/>
        <v/>
      </c>
      <c r="B26" t="str">
        <f t="shared" si="1"/>
        <v/>
      </c>
      <c r="C26" t="str">
        <f t="shared" si="2"/>
        <v/>
      </c>
      <c r="D26" t="str">
        <f t="shared" si="3"/>
        <v/>
      </c>
      <c r="E26" t="str">
        <f t="shared" si="4"/>
        <v/>
      </c>
      <c r="F26">
        <v>25</v>
      </c>
      <c r="G26" s="18" t="s">
        <v>49</v>
      </c>
      <c r="N26" s="12"/>
      <c r="Z26" s="15"/>
    </row>
    <row r="27" spans="1:26" x14ac:dyDescent="0.25">
      <c r="A27" t="str">
        <f t="shared" si="0"/>
        <v/>
      </c>
      <c r="B27" t="str">
        <f t="shared" si="1"/>
        <v/>
      </c>
      <c r="C27" t="str">
        <f t="shared" si="2"/>
        <v/>
      </c>
      <c r="D27" t="str">
        <f t="shared" si="3"/>
        <v/>
      </c>
      <c r="E27" t="str">
        <f t="shared" si="4"/>
        <v/>
      </c>
      <c r="F27">
        <v>26</v>
      </c>
      <c r="G27" s="18" t="s">
        <v>82</v>
      </c>
      <c r="N27" s="12"/>
      <c r="Z27" s="15"/>
    </row>
  </sheetData>
  <mergeCells count="1">
    <mergeCell ref="A1:E1"/>
  </mergeCell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election activeCell="E2" sqref="E2"/>
    </sheetView>
  </sheetViews>
  <sheetFormatPr defaultRowHeight="15" x14ac:dyDescent="0.25"/>
  <cols>
    <col min="1" max="1" width="24.7109375" customWidth="1"/>
  </cols>
  <sheetData>
    <row r="1" spans="1:16" x14ac:dyDescent="0.25">
      <c r="A1" s="29" t="s">
        <v>92</v>
      </c>
      <c r="B1" s="29"/>
      <c r="C1" s="29"/>
      <c r="D1" s="29"/>
      <c r="E1" s="29"/>
      <c r="F1" s="29"/>
      <c r="G1" s="29"/>
      <c r="H1" s="29"/>
      <c r="I1" s="29"/>
      <c r="J1" s="29"/>
      <c r="K1" s="29"/>
      <c r="L1" s="29"/>
      <c r="M1" s="29"/>
      <c r="N1" s="29"/>
      <c r="O1" s="29"/>
      <c r="P1" s="29"/>
    </row>
    <row r="2" spans="1:16" ht="28.5" customHeight="1" x14ac:dyDescent="0.25">
      <c r="A2" s="30" t="s">
        <v>94</v>
      </c>
      <c r="B2" s="22" t="s">
        <v>87</v>
      </c>
      <c r="C2" s="22" t="s">
        <v>85</v>
      </c>
      <c r="G2" s="21" t="str">
        <f>IF(OR(B6&lt;&gt;"OK",B7&lt;&gt;"OK",B8&lt;&gt;"OK",B9&lt;&gt;"OK",B10&lt;&gt;"OK",B11&lt;&gt;"OK",B12&lt;&gt;"OK",B13&lt;&gt;"OK"),"Huom! Pesäalustamäärien tarkistukset suuntaa antavia. Pesäalustamäärät voivat silti olla oikein.","")</f>
        <v/>
      </c>
    </row>
    <row r="3" spans="1:16" x14ac:dyDescent="0.25">
      <c r="A3" t="s">
        <v>1</v>
      </c>
      <c r="B3" s="20" t="str">
        <f>IF('Perustiedot ja pesäalustat'!A3&lt;2000,"Tarkista vuosi välilehdellä 'Perustiedot ja pesäalustat'.","OK")</f>
        <v>Tarkista vuosi välilehdellä 'Perustiedot ja pesäalustat'.</v>
      </c>
    </row>
    <row r="4" spans="1:16" x14ac:dyDescent="0.25">
      <c r="A4" t="s">
        <v>100</v>
      </c>
      <c r="B4" s="20" t="str">
        <f>IF(OR('Perustiedot ja pesäalustat'!B3=1,'Perustiedot ja pesäalustat'!B3=11,'Perustiedot ja pesäalustat'!B3=12,'Perustiedot ja pesäalustat'!B3=21,'Perustiedot ja pesäalustat'!B3=22,'Perustiedot ja pesäalustat'!B3=23,'Perustiedot ja pesäalustat'!B3=31,'Perustiedot ja pesäalustat'!B3=32,'Perustiedot ja pesäalustat'!B3=41,'Perustiedot ja pesäalustat'!B3=42,'Perustiedot ja pesäalustat'!B3=43,'Perustiedot ja pesäalustat'!B3=44,'Perustiedot ja pesäalustat'!B3=46,'Perustiedot ja pesäalustat'!B3=51,'Perustiedot ja pesäalustat'!B3=54,'Perustiedot ja pesäalustat'!B3=57,'Perustiedot ja pesäalustat'!B3=61,'Perustiedot ja pesäalustat'!B3=71,'Perustiedot ja pesäalustat'!B3=72,'Perustiedot ja pesäalustat'!B3=73,'Perustiedot ja pesäalustat'!B3=74,'Perustiedot ja pesäalustat'!B3=81,'Perustiedot ja pesäalustat'!B3=82,'Perustiedot ja pesäalustat'!B3=91,'Perustiedot ja pesäalustat'!B3=92),"OK","Tarkista BirdLife-alueen numero välilehdellä 'Perustiedot ja pesäalustat'.")</f>
        <v>Tarkista BirdLife-alueen numero välilehdellä 'Perustiedot ja pesäalustat'.</v>
      </c>
    </row>
    <row r="5" spans="1:16" x14ac:dyDescent="0.25">
      <c r="A5" t="s">
        <v>4</v>
      </c>
      <c r="B5" s="20" t="str">
        <f>IF('Perustiedot ja pesäalustat'!E3="","Ilmoita rengastaja- tai havainnoijanumero välilehdellä 'Perustiedot ja pesäalustat'.","OK")</f>
        <v>Ilmoita rengastaja- tai havainnoijanumero välilehdellä 'Perustiedot ja pesäalustat'.</v>
      </c>
    </row>
    <row r="6" spans="1:16" ht="44.25" customHeight="1" x14ac:dyDescent="0.25">
      <c r="A6" s="23" t="s">
        <v>91</v>
      </c>
      <c r="B6" s="28" t="str">
        <f>IF(('Perustiedot ja pesäalustat'!G3+'Perustiedot ja pesäalustat'!I3)&gt;0,IF(('Perustiedot ja pesäalustat'!G3+'Perustiedot ja pesäalustat'!I3)&gt;=(Lajitiedot!J3+Lajitiedot!J4+Lajitiedot!J6+Lajitiedot!J7+Lajitiedot!J18+Lajitiedot!J22+Lajitiedot!J25),"OK","Tarkista"),IF((Lajitiedot!J3+Lajitiedot!J4+Lajitiedot!J6+Lajitiedot!J7+Lajitiedot!J18+Lajitiedot!J22+Lajitiedot!J25)&gt;0,"Tarkista","OK"))</f>
        <v>OK</v>
      </c>
      <c r="C6" s="32" t="str">
        <f>IF(B6="Tarkista","Näiden lajien munittuja pesiä on ilmoitettu enemmän kuin isoja risu- tai tekopesiä. Tarkista sarakkeet G ja I, välilehti 'Perustiedot ja pesäalustat'. (Jos Butlag pesi isossa risupesässä -&gt; lisää pesäalustoihin; jos pahtapesässä, pesäalustaa ei merkitä).","")</f>
        <v/>
      </c>
      <c r="D6" s="32"/>
      <c r="E6" s="32"/>
      <c r="F6" s="32"/>
      <c r="G6" s="32"/>
      <c r="H6" s="32"/>
      <c r="I6" s="32"/>
      <c r="J6" s="32"/>
      <c r="K6" s="32"/>
      <c r="L6" s="32"/>
      <c r="M6" s="32"/>
      <c r="N6" s="32"/>
      <c r="O6" s="32"/>
    </row>
    <row r="7" spans="1:16" ht="30" customHeight="1" x14ac:dyDescent="0.25">
      <c r="A7" s="23" t="s">
        <v>86</v>
      </c>
      <c r="B7" s="20" t="str">
        <f>IF(('Perustiedot ja pesäalustat'!H3+'Perustiedot ja pesäalustat'!J3)&gt;0,IF(('Perustiedot ja pesäalustat'!H3+'Perustiedot ja pesäalustat'!J3)&gt;=(Lajitiedot!J10+Lajitiedot!J11+Lajitiedot!J19),"OK","Tarkista"),IF((Lajitiedot!J10+Lajitiedot!J11+Lajitiedot!J19)&gt;0,"Tarkista","OK"))</f>
        <v>OK</v>
      </c>
      <c r="C7" s="33" t="str">
        <f>IF(B7="Tarkista","Näiden lajien munittuja pesiä on ilmoitettu enemmän kuin varislinnun pesiä tai pieniä tekopesiä. Tarkista sarakkeet H ja J, välilehti 'Perustiedot ja pesäalustat'. Huom: myös muu pesäalusta mahdollinen.","")</f>
        <v/>
      </c>
      <c r="D7" s="33"/>
      <c r="E7" s="33"/>
      <c r="F7" s="33"/>
      <c r="G7" s="33"/>
      <c r="H7" s="33"/>
      <c r="I7" s="33"/>
      <c r="J7" s="33"/>
      <c r="K7" s="33"/>
      <c r="L7" s="33"/>
      <c r="M7" s="33"/>
      <c r="N7" s="33"/>
      <c r="O7" s="33"/>
    </row>
    <row r="8" spans="1:16" ht="15" customHeight="1" x14ac:dyDescent="0.25">
      <c r="A8" s="23" t="s">
        <v>88</v>
      </c>
      <c r="B8" s="20" t="str">
        <f>IF(('Perustiedot ja pesäalustat'!J3+'Perustiedot ja pesäalustat'!H3+'Perustiedot ja pesäalustat'!O3)&gt;0,IF(('Perustiedot ja pesäalustat'!J3+'Perustiedot ja pesäalustat'!H3+'Perustiedot ja pesäalustat'!O3)&gt;=Lajitiedot!J12,"OK","Munittuja pesiä ilmoitettu enemmän kuin pieniä tekopesiä, varislinnun pesiä tai isoja luonnonkoloja. Tarkista sarakkeet J, H ja O, välilehti 'Perustiedot ja pesäalustat'."),IF(Lajitiedot!J12&gt;0,"Munittuja pesiä ilmoitettu enemmän kuin pieniä tekopesiä, varislinnun pesiä tai isoja luonnonkoloja. Tarkista sarakkeet J, H ja O, välilehti 'Perustiedot ja pesäalustat'.","OK"))</f>
        <v>OK</v>
      </c>
    </row>
    <row r="9" spans="1:16" ht="15" customHeight="1" x14ac:dyDescent="0.25">
      <c r="A9" s="23" t="s">
        <v>89</v>
      </c>
      <c r="B9" s="20" t="str">
        <f>IF('Perustiedot ja pesäalustat'!O3&gt;0,IF('Perustiedot ja pesäalustat'!O3&gt;=Lajitiedot!J14,"OK","Missä Surulu-pesät sijaitsivat? Isoja luonnonkoloja ei ole ilmoitettu tarpeeksi. Tarkista sarake O, välilehti 'Perustiedot ja pesäalustat'. Vai muu pesäalusta?"),IF(Lajitiedot!J14&gt;0,"Missä Surulu-pesät sijaitsivat? Isoja luonnonkoloja ei ole ilmoitettu tarpeeksi. Tarkista sarake O, välilehti 'Perustiedot ja pesäalustat'. Vai muu pesäalusta?","OK"))</f>
        <v>OK</v>
      </c>
    </row>
    <row r="10" spans="1:16" ht="15" customHeight="1" x14ac:dyDescent="0.25">
      <c r="A10" s="23" t="s">
        <v>95</v>
      </c>
      <c r="B10" s="20" t="str">
        <f>IF(('Perustiedot ja pesäalustat'!N3+'Perustiedot ja pesäalustat'!P3)&gt;0,IF(('Perustiedot ja pesäalustat'!N3+'Perustiedot ja pesäalustat'!P3)&gt;=Lajitiedot!J15,"OK","Munittuja pesiä ilmoitettu enemmän kuin tarkastettuja Glapas-pönttöjä tai tikankoloja. Tarkista sarakkeet N ja P, välilehti 'Perustiedot ja pesäalustat'."),IF(Lajitiedot!J15&gt;0,"Munittuja pesiä ilmoitettu enemmän kuin tarkastettuja Glapas-pönttöjä tai tikankoloja. Tarkista sarakkeet N ja P, välilehti 'Perustiedot ja pesäalustat'.","OK"))</f>
        <v>OK</v>
      </c>
    </row>
    <row r="11" spans="1:16" ht="15" customHeight="1" x14ac:dyDescent="0.25">
      <c r="A11" s="23" t="s">
        <v>96</v>
      </c>
      <c r="B11" s="20" t="str">
        <f>IF(('Perustiedot ja pesäalustat'!L3+'Perustiedot ja pesäalustat'!O3)&gt;0,IF(('Perustiedot ja pesäalustat'!L3+'Perustiedot ja pesäalustat'!O3)&gt;=Lajitiedot!J16,"OK","Munittuja pesiä ilmoitettu enemmän kuin tarkastettuja Stralu-pönttöjä tai isoja luonnonkoloja. Tarkista sarakkeet L ja O, välilehti 'Perustiedot ja pesäalustat'."),IF(Lajitiedot!J16&gt;0,"Munittuja pesiä ilmoitettu enemmän kuin tarkastettuja Stralu-pönttöjä tai isoja luonnonkoloja. Tarkista sarakkeet L ja O, välilehti 'Perustiedot ja pesäalustat'.","OK"))</f>
        <v>OK</v>
      </c>
    </row>
    <row r="12" spans="1:16" ht="15" customHeight="1" x14ac:dyDescent="0.25">
      <c r="A12" s="23" t="s">
        <v>97</v>
      </c>
      <c r="B12" s="20" t="str">
        <f>IF(('Perustiedot ja pesäalustat'!K3+'Perustiedot ja pesäalustat'!O3)&gt;0,IF(('Perustiedot ja pesäalustat'!K3+'Perustiedot ja pesäalustat'!O3)&gt;=Lajitiedot!J17,"OK","Munittuja pesiä ilmoitettu enemmän kuin tarkastettuja Strura-pönttöjä tai isoja luonnonkoloja. Tarkista sarakkeet K ja O, välilehti 'Perustiedot ja pesäalustat'."),IF(Lajitiedot!J17&gt;0,"Munittuja pesiä ilmoitettu enemmän kuin tarkastettuja Strura-pönttöjä tai isoja luonnonkoloja. Tarkista sarakkeet K ja O, välilehti 'Perustiedot ja pesäalustat'.","OK"))</f>
        <v>OK</v>
      </c>
    </row>
    <row r="13" spans="1:16" ht="15" customHeight="1" x14ac:dyDescent="0.25">
      <c r="A13" s="23" t="s">
        <v>98</v>
      </c>
      <c r="B13" s="20" t="str">
        <f>IF(('Perustiedot ja pesäalustat'!M3+'Perustiedot ja pesäalustat'!O3)&gt;0,IF(('Perustiedot ja pesäalustat'!M3+'Perustiedot ja pesäalustat'!O3)&gt;=Lajitiedot!J21,"OK","Munittuja pesiä ilmoitettu enemmän kuin tarkastettuja Aegfun-pönttöjä tai isoja luonnonkoloja. Tarkista sarakkeet M ja O, välilehti 'Perustiedot ja pesäalustat'."),IF(Lajitiedot!J21&gt;0,"Munittuja pesiä ilmoitettu enemmän kuin tarkastettuja Aegfun-pönttöjä tai isoja luonnonkoloja. Tarkista sarakkeet M ja O, välilehti 'Perustiedot ja pesäalustat'.","OK"))</f>
        <v>OK</v>
      </c>
    </row>
    <row r="14" spans="1:16" x14ac:dyDescent="0.25">
      <c r="A14" s="25" t="s">
        <v>80</v>
      </c>
    </row>
    <row r="15" spans="1:16" x14ac:dyDescent="0.25">
      <c r="A15" s="27" t="s">
        <v>90</v>
      </c>
      <c r="B15" s="20" t="str">
        <f>IF(SUM((IF(SUM(Lajitiedot!I3:M3)&gt;0,IF(OR(Lajitiedot!H3="A",Lajitiedot!H3="B",Lajitiedot!H3="C",Lajitiedot!H3="D",Lajitiedot!H3="E"),0,1),IF(OR(Lajitiedot!H3="A",Lajitiedot!H3="B",Lajitiedot!H3="C",Lajitiedot!H3="D",Lajitiedot!H3="E",Lajitiedot!H3=""),0,1))),(IF(SUM(Lajitiedot!I4:M4)&gt;0,IF(OR(Lajitiedot!H4="A",Lajitiedot!H4="B",Lajitiedot!H4="C",Lajitiedot!H4="D",Lajitiedot!H4="E"),0,1),IF(OR(Lajitiedot!H4="A",Lajitiedot!H4="B",Lajitiedot!H4="C",Lajitiedot!H4="D",Lajitiedot!H4="E",Lajitiedot!H4=""),0,1))),(IF(SUM(Lajitiedot!I5:M5)&gt;0,IF(OR(Lajitiedot!H5="A",Lajitiedot!H5="B",Lajitiedot!H5="C",Lajitiedot!H5="D",Lajitiedot!H5="E"),0,1),IF(OR(Lajitiedot!H5="A",Lajitiedot!H5="B",Lajitiedot!H5="C",Lajitiedot!H5="D",Lajitiedot!H5="E",Lajitiedot!H5=""),0,1))),(IF(SUM(Lajitiedot!I6:M6)&gt;0,IF(OR(Lajitiedot!H6="A",Lajitiedot!H6="B",Lajitiedot!H6="C",Lajitiedot!H6="D",Lajitiedot!H6="E"),0,1),IF(OR(Lajitiedot!H6="A",Lajitiedot!H6="B",Lajitiedot!H6="C",Lajitiedot!H6="D",Lajitiedot!H6="E",Lajitiedot!H6=""),0,1))),(IF(SUM(Lajitiedot!I7:M7)&gt;0,IF(OR(Lajitiedot!H7="A",Lajitiedot!H7="B",Lajitiedot!H7="C",Lajitiedot!H7="D",Lajitiedot!H7="E"),0,1),IF(OR(Lajitiedot!H7="A",Lajitiedot!H7="B",Lajitiedot!H7="C",Lajitiedot!H7="D",Lajitiedot!H7="E",Lajitiedot!H7=""),0,1))),(IF(SUM(Lajitiedot!I8:M8)&gt;0,IF(OR(Lajitiedot!H8="A",Lajitiedot!H8="B",Lajitiedot!H8="C",Lajitiedot!H8="D",Lajitiedot!H8="E"),0,1),IF(OR(Lajitiedot!H8="A",Lajitiedot!H8="B",Lajitiedot!H8="C",Lajitiedot!H8="D",Lajitiedot!H8="E",Lajitiedot!H8=""),0,1))),(IF(SUM(Lajitiedot!I9:M9)&gt;0,IF(OR(Lajitiedot!H9="A",Lajitiedot!H9="B",Lajitiedot!H9="C",Lajitiedot!H9="D",Lajitiedot!H9="E"),0,1),IF(OR(Lajitiedot!H9="A",Lajitiedot!H9="B",Lajitiedot!H9="C",Lajitiedot!H9="D",Lajitiedot!H9="E",Lajitiedot!H9=""),0,1))),(IF(SUM(Lajitiedot!I10:M10)&gt;0,IF(OR(Lajitiedot!H10="A",Lajitiedot!H10="B",Lajitiedot!H10="C",Lajitiedot!H10="D",Lajitiedot!H10="E"),0,1),IF(OR(Lajitiedot!H10="A",Lajitiedot!H10="B",Lajitiedot!H10="C",Lajitiedot!H10="D",Lajitiedot!H10="E",Lajitiedot!H10=""),0,1))),(IF(SUM(Lajitiedot!I11:M11)&gt;0,IF(OR(Lajitiedot!H11="A",Lajitiedot!H11="B",Lajitiedot!H11="C",Lajitiedot!H11="D",Lajitiedot!H11="E"),0,1),IF(OR(Lajitiedot!H11="A",Lajitiedot!H11="B",Lajitiedot!H11="C",Lajitiedot!H11="D",Lajitiedot!H11="E",Lajitiedot!H11=""),0,1))),(IF(SUM(Lajitiedot!I12:M12)&gt;0,IF(OR(Lajitiedot!H12="A",Lajitiedot!H12="B",Lajitiedot!H12="C",Lajitiedot!H12="D",Lajitiedot!H12="E"),0,1),IF(OR(Lajitiedot!H12="A",Lajitiedot!H12="B",Lajitiedot!H12="C",Lajitiedot!H12="D",Lajitiedot!H12="E",Lajitiedot!H12=""),0,1))),(IF(SUM(Lajitiedot!I13:M13)&gt;0,IF(OR(Lajitiedot!H13="A",Lajitiedot!H13="B",Lajitiedot!H13="C",Lajitiedot!H13="D",Lajitiedot!H13="E"),0,1),IF(OR(Lajitiedot!H13="A",Lajitiedot!H13="B",Lajitiedot!H13="C",Lajitiedot!H13="D",Lajitiedot!H13="E",Lajitiedot!H13=""),0,1))),(IF(SUM(Lajitiedot!I14:M14)&gt;0,IF(OR(Lajitiedot!H14="A",Lajitiedot!H14="B",Lajitiedot!H14="C",Lajitiedot!H14="D",Lajitiedot!H14="E"),0,1),IF(OR(Lajitiedot!H14="A",Lajitiedot!H14="B",Lajitiedot!H14="C",Lajitiedot!H14="D",Lajitiedot!H14="E",Lajitiedot!H14=""),0,1))),(IF(SUM(Lajitiedot!I15:M15)&gt;0,IF(OR(Lajitiedot!H15="A",Lajitiedot!H15="B",Lajitiedot!H15="C",Lajitiedot!H15="D",Lajitiedot!H15="E"),0,1),IF(OR(Lajitiedot!H15="A",Lajitiedot!H15="B",Lajitiedot!H15="C",Lajitiedot!H15="D",Lajitiedot!H15="E",Lajitiedot!H15=""),0,1))),(IF(SUM(Lajitiedot!I16:M16)&gt;0,IF(OR(Lajitiedot!H16="A",Lajitiedot!H16="B",Lajitiedot!H16="C",Lajitiedot!H16="D",Lajitiedot!H16="E"),0,1),IF(OR(Lajitiedot!H16="A",Lajitiedot!H16="B",Lajitiedot!H16="C",Lajitiedot!H16="D",Lajitiedot!H16="E",Lajitiedot!H16=""),0,1))),(IF(SUM(Lajitiedot!I17:M17)&gt;0,IF(OR(Lajitiedot!H17="A",Lajitiedot!H17="B",Lajitiedot!H17="C",Lajitiedot!H17="D",Lajitiedot!H17="E"),0,1),IF(OR(Lajitiedot!H17="A",Lajitiedot!H17="B",Lajitiedot!H17="C",Lajitiedot!H17="D",Lajitiedot!H17="E",Lajitiedot!H17=""),0,1))),(IF(SUM(Lajitiedot!I18:M18)&gt;0,IF(OR(Lajitiedot!H18="A",Lajitiedot!H18="B",Lajitiedot!H18="C",Lajitiedot!H18="D",Lajitiedot!H18="E"),0,1),IF(OR(Lajitiedot!H18="A",Lajitiedot!H18="B",Lajitiedot!H18="C",Lajitiedot!H18="D",Lajitiedot!H18="E",Lajitiedot!H18=""),0,1))),(IF(SUM(Lajitiedot!I19:M19)&gt;0,IF(OR(Lajitiedot!H19="A",Lajitiedot!H19="B",Lajitiedot!H19="C",Lajitiedot!H19="D",Lajitiedot!H19="E"),0,1),IF(OR(Lajitiedot!H19="A",Lajitiedot!H19="B",Lajitiedot!H19="C",Lajitiedot!H19="D",Lajitiedot!H19="E",Lajitiedot!H19=""),0,1))),(IF(SUM(Lajitiedot!I20:M20)&gt;0,IF(OR(Lajitiedot!H20="A",Lajitiedot!H20="B",Lajitiedot!H20="C",Lajitiedot!H20="D",Lajitiedot!H20="E"),0,1),IF(OR(Lajitiedot!H20="A",Lajitiedot!H20="B",Lajitiedot!H20="C",Lajitiedot!H20="D",Lajitiedot!H20="E",Lajitiedot!H20=""),0,1))),(IF(SUM(Lajitiedot!I21:M21)&gt;0,IF(OR(Lajitiedot!H21="A",Lajitiedot!H21="B",Lajitiedot!H21="C",Lajitiedot!H21="D",Lajitiedot!H21="E"),0,1),IF(OR(Lajitiedot!H21="A",Lajitiedot!H21="B",Lajitiedot!H21="C",Lajitiedot!H21="D",Lajitiedot!H21="E",Lajitiedot!H21=""),0,1))),(IF(SUM(Lajitiedot!I22:M22)&gt;0,IF(OR(Lajitiedot!H22="A",Lajitiedot!H22="B",Lajitiedot!H22="C",Lajitiedot!H22="D",Lajitiedot!H22="E"),0,1),IF(OR(Lajitiedot!H22="A",Lajitiedot!H22="B",Lajitiedot!H22="C",Lajitiedot!H22="D",Lajitiedot!H22="E",Lajitiedot!H22=""),0,1))),(IF(SUM(Lajitiedot!I23:M23)&gt;0,IF(OR(Lajitiedot!H23="A",Lajitiedot!H23="B",Lajitiedot!H23="C",Lajitiedot!H23="D",Lajitiedot!H23="E"),0,1),IF(OR(Lajitiedot!H23="A",Lajitiedot!H23="B",Lajitiedot!H23="C",Lajitiedot!H23="D",Lajitiedot!H23="E",Lajitiedot!H23=""),0,1))),(IF(SUM(Lajitiedot!I24:M24)&gt;0,IF(OR(Lajitiedot!H24="A",Lajitiedot!H24="B",Lajitiedot!H24="C",Lajitiedot!H24="D",Lajitiedot!H24="E"),0,1),IF(OR(Lajitiedot!H24="A",Lajitiedot!H24="B",Lajitiedot!H24="C",Lajitiedot!H24="D",Lajitiedot!H24="E",Lajitiedot!H24=""),0,1))),(IF(SUM(Lajitiedot!I25:M25)&gt;0,IF(OR(Lajitiedot!H25="A",Lajitiedot!H25="B",Lajitiedot!H25="C",Lajitiedot!H25="D",Lajitiedot!H25="E"),0,1),IF(OR(Lajitiedot!H25="A",Lajitiedot!H25="B",Lajitiedot!H25="C",Lajitiedot!H25="D",Lajitiedot!H25="E",Lajitiedot!H25=""),0,1))),(IF(SUM(Lajitiedot!I26:M26)&gt;0,IF(OR(Lajitiedot!H26="A",Lajitiedot!H26="B",Lajitiedot!H26="C",Lajitiedot!H26="D",Lajitiedot!H26="E"),0,1),IF(OR(Lajitiedot!H26="A",Lajitiedot!H26="B",Lajitiedot!H26="C",Lajitiedot!H26="D",Lajitiedot!H26="E",Lajitiedot!H26=""),0,1))),(IF(SUM(Lajitiedot!I27:M27)&gt;0,IF(OR(Lajitiedot!H27="A",Lajitiedot!H27="B",Lajitiedot!H27="C",Lajitiedot!H27="D",Lajitiedot!H27="E"),0,1),IF(OR(Lajitiedot!H27="A",Lajitiedot!H27="B",Lajitiedot!H27="C",Lajitiedot!H27="D",Lajitiedot!H27="E",Lajitiedot!H27=""),0,1))))&gt;0,"Tarkista","OK")</f>
        <v>OK</v>
      </c>
      <c r="C15" t="str">
        <f>IF(B15="Tarkista","Jollain lajilla havainnointiteho virheellinen, tai havainnointiteho puuttuu, vaikka reviiritietoja on ilmoitettu. Tarkista sarake H välilehdellä 'Lajitiedot'.","")</f>
        <v/>
      </c>
    </row>
    <row r="16" spans="1:16" x14ac:dyDescent="0.25">
      <c r="A16" t="s">
        <v>81</v>
      </c>
      <c r="B16" s="20" t="str">
        <f>IF(OR(SUM(Lajitiedot!J3:M3)&gt;Lajitiedot!I3,SUM(Lajitiedot!J4:M4)&gt;Lajitiedot!I4,SUM(Lajitiedot!J5:M5)&gt;Lajitiedot!I5,SUM(Lajitiedot!J6:M6)&gt;Lajitiedot!I6,SUM(Lajitiedot!J7:M7)&gt;Lajitiedot!I7,SUM(Lajitiedot!J8:M8)&gt;Lajitiedot!I8,SUM(Lajitiedot!J9:M9)&gt;Lajitiedot!I9,SUM(Lajitiedot!J10:M10)&gt;Lajitiedot!I10,SUM(Lajitiedot!J11:M11)&gt;Lajitiedot!I11,SUM(Lajitiedot!J12:M12)&gt;Lajitiedot!I12,SUM(Lajitiedot!J13:M13)&gt;Lajitiedot!I13,SUM(Lajitiedot!J14:M14)&gt;Lajitiedot!I14,SUM(Lajitiedot!J15:M15)&gt;Lajitiedot!I15,SUM(Lajitiedot!J16:M16)&gt;Lajitiedot!I16,SUM(Lajitiedot!J17:M17)&gt;Lajitiedot!I17,SUM(Lajitiedot!J18:M18)&gt;Lajitiedot!I18,SUM(Lajitiedot!J19:M19)&gt;Lajitiedot!I19,SUM(Lajitiedot!J20:M20)&gt;Lajitiedot!I20,SUM(Lajitiedot!J21:M21)&gt;Lajitiedot!I21,SUM(Lajitiedot!J22:M22)&gt;Lajitiedot!I22,SUM(Lajitiedot!J23:M23)&gt;Lajitiedot!I23,SUM(Lajitiedot!J24:M24)&gt;Lajitiedot!I24,SUM(Lajitiedot!J25:M25)&gt;Lajitiedot!I25,SUM(Lajitiedot!J26:M26)&gt;Lajitiedot!I26,SUM(Lajitiedot!J27:M27)&gt;Lajitiedot!I27),"Tarkista","OK")</f>
        <v>OK</v>
      </c>
      <c r="C16" t="str">
        <f>IF(B16="Tarkista","'Tarkastettuja reviirejä' on ilmoitettu vähemmän kuin asuttuja reviirejä yhdellä tai useammalla lajilla. Tarkista sarake I välilehdellä 'Lajitiedot'.","")</f>
        <v/>
      </c>
    </row>
    <row r="17" spans="1:3" x14ac:dyDescent="0.25">
      <c r="A17" t="s">
        <v>83</v>
      </c>
      <c r="B17" s="20" t="str">
        <f>IF(OR(SUM(Lajitiedot!N3:Y3)&gt;Lajitiedot!J3,SUM(Lajitiedot!N4:Y4)&gt;Lajitiedot!J4,SUM(Lajitiedot!N5:Y5)&gt;Lajitiedot!J5,SUM(Lajitiedot!N6:Y6)&gt;Lajitiedot!J6,SUM(Lajitiedot!N7:Y7)&gt;Lajitiedot!J7,SUM(Lajitiedot!N8:Y8)&gt;Lajitiedot!J8,SUM(Lajitiedot!N9:Y9)&gt;Lajitiedot!J9,SUM(Lajitiedot!N10:Y10)&gt;Lajitiedot!J10,SUM(Lajitiedot!N11:Y11)&gt;Lajitiedot!J11,SUM(Lajitiedot!N12:Y12)&gt;Lajitiedot!J12,SUM(Lajitiedot!N13:Y13)&gt;Lajitiedot!J13,SUM(Lajitiedot!N14:Y14)&gt;Lajitiedot!J14,SUM(Lajitiedot!N15:Y15)&gt;Lajitiedot!J15,SUM(Lajitiedot!N16:Y16)&gt;Lajitiedot!J16,SUM(Lajitiedot!N17:Y17)&gt;Lajitiedot!J17,SUM(Lajitiedot!N18:Y18)&gt;Lajitiedot!J18,SUM(Lajitiedot!N19:Y19)&gt;Lajitiedot!J19,SUM(Lajitiedot!N20:Y20)&gt;Lajitiedot!J20,SUM(Lajitiedot!N21:Y21)&gt;Lajitiedot!J21,SUM(Lajitiedot!N22:Y22)&gt;Lajitiedot!J22,SUM(Lajitiedot!N23:Y23)&gt;Lajitiedot!J23,SUM(Lajitiedot!N24:Y24)&gt;Lajitiedot!J24,SUM(Lajitiedot!N25:Y25)&gt;Lajitiedot!J25,SUM(Lajitiedot!N26:Y26)&gt;Lajitiedot!J26,SUM(Lajitiedot!N27:Y27)&gt;Lajitiedot!J27),"Tarkista","OK")</f>
        <v>OK</v>
      </c>
      <c r="C17" t="str">
        <f>IF(B17="Tarkista","Munamäärissä on jollain lajilla enemmän pesiä kuin on ilmoitettu 'Varmasti munittuja' -sarakkeella. Tarkista sarakkeet J sekä N-Y välilehdellä 'Lajitiedot'.","")</f>
        <v/>
      </c>
    </row>
    <row r="18" spans="1:3" x14ac:dyDescent="0.25">
      <c r="A18" t="s">
        <v>84</v>
      </c>
      <c r="B18" s="20" t="str">
        <f>IF(OR(SUM(Lajitiedot!Z3:AL3)&lt;&gt;Lajitiedot!J3,SUM(Lajitiedot!Z4:AL4)&lt;&gt;Lajitiedot!J4,SUM(Lajitiedot!Z5:AL5)&lt;&gt;Lajitiedot!J5,SUM(Lajitiedot!Z6:AL6)&lt;&gt;Lajitiedot!J6,SUM(Lajitiedot!Z7:AL7)&lt;&gt;Lajitiedot!J7,SUM(Lajitiedot!Z8:AL8)&lt;&gt;Lajitiedot!J8,SUM(Lajitiedot!Z9:AL9)&lt;&gt;Lajitiedot!J9,SUM(Lajitiedot!Z10:AL10)&lt;&gt;Lajitiedot!J10,SUM(Lajitiedot!Z11:AL11)&lt;&gt;Lajitiedot!J11,SUM(Lajitiedot!Z12:AL12)&lt;&gt;Lajitiedot!J12,SUM(Lajitiedot!Z13:AL13)&lt;&gt;Lajitiedot!J13,SUM(Lajitiedot!Z14:AL14)&lt;&gt;Lajitiedot!J14,SUM(Lajitiedot!Z15:AL15)&lt;&gt;Lajitiedot!J15,SUM(Lajitiedot!Z16:AL16)&lt;&gt;Lajitiedot!J16,SUM(Lajitiedot!Z17:AL17)&lt;&gt;Lajitiedot!J17,SUM(Lajitiedot!Z18:AL18)&lt;&gt;Lajitiedot!J18,SUM(Lajitiedot!Z19:AL19)&lt;&gt;Lajitiedot!J19,SUM(Lajitiedot!Z20:AL20)&lt;&gt;Lajitiedot!J20,SUM(Lajitiedot!Z21:AL21)&lt;&gt;Lajitiedot!J21,SUM(Lajitiedot!Z22:AL22)&lt;&gt;Lajitiedot!J22,SUM(Lajitiedot!Z23:AL23)&lt;&gt;Lajitiedot!J23,SUM(Lajitiedot!Z24:AL24)&lt;&gt;Lajitiedot!J24,SUM(Lajitiedot!Z25:AL25)&lt;&gt;Lajitiedot!J25,SUM(Lajitiedot!Z26:AL26)&lt;&gt;Lajitiedot!J26,SUM(Lajitiedot!Z27:AL27)&lt;&gt;Lajitiedot!J27),"Tarkista","OK")</f>
        <v>OK</v>
      </c>
      <c r="C18" t="str">
        <f>IF(B18="Tarkista","Poikasmäärissä on jollain lajilla eri määrä pesiä kuin on ilmoitettu sarakkeella 'Varmasti munittuja pesiä'. Tarkista sarakkeet J sekä Z-AL välilehdellä 'Lajitiedot'.","")</f>
        <v/>
      </c>
    </row>
  </sheetData>
  <sheetProtection algorithmName="SHA-512" hashValue="MjcxcUrgi4GvEr1wk3wFoCceb9+6c/BzcBy8aUY+ssGuqI7hx8pEHzFrop+fDa2PZx8vvfYD2ApPUn1uOW+SIw==" saltValue="WJBwFZFS34d14S7I1RaSyQ==" spinCount="100000" sheet="1" objects="1" scenarios="1"/>
  <mergeCells count="2">
    <mergeCell ref="C6:O6"/>
    <mergeCell ref="C7:O7"/>
  </mergeCells>
  <pageMargins left="0.7" right="0.7" top="0.75" bottom="0.75" header="0.3" footer="0.3"/>
  <pageSetup paperSize="9" orientation="portrait" verticalDpi="0" r:id="rId1"/>
  <ignoredErrors>
    <ignoredError sqref="B1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Perustiedot ja pesäalustat</vt:lpstr>
      <vt:lpstr>Lajitiedot</vt:lpstr>
      <vt:lpstr>Tarkistus</vt:lpstr>
    </vt:vector>
  </TitlesOfParts>
  <Company>University of Helsinki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hmhannul</dc:creator>
  <cp:lastModifiedBy>hmhannul</cp:lastModifiedBy>
  <dcterms:created xsi:type="dcterms:W3CDTF">2015-08-18T08:56:15Z</dcterms:created>
  <dcterms:modified xsi:type="dcterms:W3CDTF">2015-09-23T12:21:00Z</dcterms:modified>
</cp:coreProperties>
</file>